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python.xml" ContentType="application/vnd.ms-excel.pyth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claassenauret.sharepoint.com/sites/ca-jobs/Shared Documents/J2700 SANSA/Tenders/Electrical/"/>
    </mc:Choice>
  </mc:AlternateContent>
  <xr:revisionPtr revIDLastSave="15" documentId="8_{89A15C82-2F00-44F0-8B08-466703A08D6A}" xr6:coauthVersionLast="47" xr6:coauthVersionMax="47" xr10:uidLastSave="{32130464-55C2-4E80-A487-162FA14CA886}"/>
  <bookViews>
    <workbookView xWindow="-120" yWindow="-120" windowWidth="29040" windowHeight="15720" firstSheet="1" activeTab="1" xr2:uid="{00000000-000D-0000-FFFF-FFFF00000000}"/>
  </bookViews>
  <sheets>
    <sheet name="Index" sheetId="7" state="hidden" r:id="rId1"/>
    <sheet name="PART C1.2.2 LOW VOLTAGE + UPS" sheetId="1" r:id="rId2"/>
    <sheet name="PART C1.2.2 INFRASTRUCTURE" sheetId="10" state="hidden" r:id="rId3"/>
  </sheets>
  <definedNames>
    <definedName name="_xlnm.Print_Area" localSheetId="2">'PART C1.2.2 INFRASTRUCTURE'!$A$1:$G$496</definedName>
    <definedName name="_xlnm.Print_Area" localSheetId="1">'PART C1.2.2 LOW VOLTAGE + UPS'!$A$1:$G$1197</definedName>
    <definedName name="_xlnm.Print_Titles" localSheetId="2">'PART C1.2.2 INFRASTRUCTURE'!$1:$6</definedName>
    <definedName name="_xlnm.Print_Titles" localSheetId="1">'PART C1.2.2 LOW VOLTAGE + UPS'!$1:$6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888" i="1" l="1"/>
  <c r="G885" i="1"/>
  <c r="G64" i="1" l="1"/>
  <c r="G63" i="1"/>
  <c r="H718" i="1" l="1"/>
  <c r="H640" i="1"/>
  <c r="G49" i="10"/>
  <c r="G47" i="10"/>
  <c r="G45" i="10"/>
  <c r="G39" i="10" l="1"/>
  <c r="G36" i="10"/>
  <c r="G39" i="1"/>
  <c r="G36" i="1"/>
  <c r="K835" i="1"/>
  <c r="E209" i="1"/>
  <c r="E247" i="10"/>
  <c r="E250" i="10"/>
  <c r="E233" i="10"/>
  <c r="E234" i="10" s="1"/>
  <c r="G234" i="10" s="1"/>
  <c r="E230" i="10"/>
  <c r="G230" i="10" s="1"/>
  <c r="E227" i="10"/>
  <c r="G227" i="10" s="1"/>
  <c r="E224" i="10"/>
  <c r="G224" i="10" s="1"/>
  <c r="E221" i="10"/>
  <c r="E222" i="10" s="1"/>
  <c r="G222" i="10" s="1"/>
  <c r="E218" i="10"/>
  <c r="G218" i="10" s="1"/>
  <c r="E215" i="10"/>
  <c r="G215" i="10" s="1"/>
  <c r="E212" i="10"/>
  <c r="E213" i="10" s="1"/>
  <c r="G213" i="10" s="1"/>
  <c r="E209" i="10"/>
  <c r="E210" i="10" s="1"/>
  <c r="G210" i="10" s="1"/>
  <c r="E149" i="10"/>
  <c r="E150" i="10" s="1"/>
  <c r="G150" i="10" s="1"/>
  <c r="E146" i="10"/>
  <c r="E147" i="10" s="1"/>
  <c r="G147" i="10" s="1"/>
  <c r="E143" i="10"/>
  <c r="E144" i="10" s="1"/>
  <c r="G144" i="10" s="1"/>
  <c r="E140" i="10"/>
  <c r="E141" i="10" s="1"/>
  <c r="G141" i="10" s="1"/>
  <c r="E137" i="10"/>
  <c r="E138" i="10" s="1"/>
  <c r="G138" i="10" s="1"/>
  <c r="E134" i="10"/>
  <c r="E135" i="10" s="1"/>
  <c r="G135" i="10" s="1"/>
  <c r="E131" i="10"/>
  <c r="E132" i="10" s="1"/>
  <c r="G132" i="10" s="1"/>
  <c r="E128" i="10"/>
  <c r="G128" i="10" s="1"/>
  <c r="E125" i="10"/>
  <c r="E126" i="10" s="1"/>
  <c r="G126" i="10" s="1"/>
  <c r="H895" i="1"/>
  <c r="J895" i="1"/>
  <c r="K895" i="1"/>
  <c r="I895" i="1"/>
  <c r="G125" i="10" l="1"/>
  <c r="E231" i="10"/>
  <c r="G231" i="10" s="1"/>
  <c r="E228" i="10"/>
  <c r="G228" i="10" s="1"/>
  <c r="E219" i="10"/>
  <c r="G219" i="10" s="1"/>
  <c r="G137" i="10"/>
  <c r="E225" i="10"/>
  <c r="G225" i="10" s="1"/>
  <c r="G149" i="10"/>
  <c r="E216" i="10"/>
  <c r="G216" i="10" s="1"/>
  <c r="G212" i="10"/>
  <c r="G209" i="10"/>
  <c r="G221" i="10"/>
  <c r="G233" i="10"/>
  <c r="G140" i="10"/>
  <c r="G131" i="10"/>
  <c r="G143" i="10"/>
  <c r="E129" i="10"/>
  <c r="G129" i="10" s="1"/>
  <c r="G134" i="10"/>
  <c r="G146" i="10"/>
  <c r="E889" i="1" l="1"/>
  <c r="G889" i="1" s="1"/>
  <c r="H889" i="1"/>
  <c r="I889" i="1"/>
  <c r="J889" i="1"/>
  <c r="K889" i="1"/>
  <c r="E873" i="1"/>
  <c r="G873" i="1" s="1"/>
  <c r="H874" i="1"/>
  <c r="I874" i="1"/>
  <c r="J874" i="1"/>
  <c r="K874" i="1"/>
  <c r="E232" i="1"/>
  <c r="E233" i="1" s="1"/>
  <c r="G233" i="1" s="1"/>
  <c r="E229" i="1"/>
  <c r="E230" i="1" s="1"/>
  <c r="G230" i="1" s="1"/>
  <c r="E226" i="1"/>
  <c r="G226" i="1" s="1"/>
  <c r="E223" i="1"/>
  <c r="G223" i="1" s="1"/>
  <c r="E220" i="1"/>
  <c r="E221" i="1" s="1"/>
  <c r="G221" i="1" s="1"/>
  <c r="E217" i="1"/>
  <c r="G217" i="1" s="1"/>
  <c r="E214" i="1"/>
  <c r="G214" i="1" s="1"/>
  <c r="E874" i="1" l="1"/>
  <c r="G874" i="1" s="1"/>
  <c r="E227" i="1"/>
  <c r="G227" i="1" s="1"/>
  <c r="G220" i="1"/>
  <c r="G229" i="1"/>
  <c r="E224" i="1"/>
  <c r="G224" i="1" s="1"/>
  <c r="E215" i="1"/>
  <c r="G215" i="1" s="1"/>
  <c r="G232" i="1"/>
  <c r="E218" i="1"/>
  <c r="G218" i="1" s="1"/>
  <c r="E137" i="1"/>
  <c r="G1150" i="1" l="1"/>
  <c r="E210" i="1"/>
  <c r="K210" i="1"/>
  <c r="E207" i="1" l="1"/>
  <c r="G207" i="1" s="1"/>
  <c r="E201" i="1"/>
  <c r="G201" i="1" s="1"/>
  <c r="G194" i="1"/>
  <c r="E189" i="1"/>
  <c r="G189" i="1" s="1"/>
  <c r="E183" i="1"/>
  <c r="G183" i="1" s="1"/>
  <c r="E177" i="1"/>
  <c r="G177" i="1" s="1"/>
  <c r="G176" i="1"/>
  <c r="E171" i="1"/>
  <c r="G171" i="1" s="1"/>
  <c r="E165" i="1"/>
  <c r="G165" i="1" s="1"/>
  <c r="E159" i="1"/>
  <c r="G159" i="1" s="1"/>
  <c r="E153" i="1"/>
  <c r="G153" i="1" s="1"/>
  <c r="E147" i="1"/>
  <c r="G147" i="1" s="1"/>
  <c r="E141" i="1"/>
  <c r="G141" i="1" s="1"/>
  <c r="E135" i="1"/>
  <c r="G135" i="1" s="1"/>
  <c r="E129" i="1"/>
  <c r="G129" i="1" s="1"/>
  <c r="E123" i="1"/>
  <c r="G123" i="1" s="1"/>
  <c r="G122" i="1"/>
  <c r="G45" i="1"/>
  <c r="G628" i="1"/>
  <c r="K841" i="1"/>
  <c r="J841" i="1"/>
  <c r="I841" i="1"/>
  <c r="H841" i="1"/>
  <c r="E840" i="1"/>
  <c r="K859" i="1"/>
  <c r="J859" i="1"/>
  <c r="I859" i="1"/>
  <c r="H859" i="1"/>
  <c r="E858" i="1"/>
  <c r="G858" i="1" s="1"/>
  <c r="E61" i="10"/>
  <c r="E62" i="10" s="1"/>
  <c r="E841" i="1" l="1"/>
  <c r="G841" i="1" s="1"/>
  <c r="G840" i="1"/>
  <c r="G206" i="1"/>
  <c r="G200" i="1"/>
  <c r="E195" i="1"/>
  <c r="G195" i="1" s="1"/>
  <c r="G188" i="1"/>
  <c r="G182" i="1"/>
  <c r="G170" i="1"/>
  <c r="G164" i="1"/>
  <c r="G158" i="1"/>
  <c r="G152" i="1"/>
  <c r="G146" i="1"/>
  <c r="G140" i="1"/>
  <c r="G134" i="1"/>
  <c r="G128" i="1"/>
  <c r="E859" i="1"/>
  <c r="G859" i="1" s="1"/>
  <c r="H721" i="1"/>
  <c r="H1043" i="1"/>
  <c r="H1034" i="1"/>
  <c r="E417" i="10" l="1"/>
  <c r="E418" i="10" s="1"/>
  <c r="G418" i="10" s="1"/>
  <c r="G417" i="10" l="1"/>
  <c r="H1110" i="1"/>
  <c r="E1095" i="1"/>
  <c r="G1095" i="1" s="1"/>
  <c r="I1110" i="1"/>
  <c r="E1104" i="1"/>
  <c r="E1101" i="1"/>
  <c r="G1101" i="1" s="1"/>
  <c r="E1092" i="1"/>
  <c r="G1092" i="1" s="1"/>
  <c r="J1110" i="1"/>
  <c r="I1099" i="1"/>
  <c r="J1099" i="1"/>
  <c r="K1098" i="1"/>
  <c r="K1099" i="1" s="1"/>
  <c r="H1099" i="1"/>
  <c r="G250" i="10"/>
  <c r="G247" i="10"/>
  <c r="G189" i="10"/>
  <c r="G186" i="10"/>
  <c r="G165" i="10"/>
  <c r="G162" i="10"/>
  <c r="G377" i="10"/>
  <c r="G355" i="10"/>
  <c r="E378" i="10"/>
  <c r="G378" i="10" s="1"/>
  <c r="E356" i="10"/>
  <c r="G356" i="10" s="1"/>
  <c r="E1107" i="1"/>
  <c r="G1107" i="1" s="1"/>
  <c r="K1105" i="1"/>
  <c r="J1105" i="1"/>
  <c r="I1105" i="1"/>
  <c r="H1105" i="1"/>
  <c r="K1102" i="1"/>
  <c r="J1102" i="1"/>
  <c r="I1102" i="1"/>
  <c r="H1102" i="1"/>
  <c r="K1093" i="1"/>
  <c r="J1093" i="1"/>
  <c r="I1093" i="1"/>
  <c r="I1010" i="1"/>
  <c r="I1057" i="1" s="1"/>
  <c r="J1010" i="1"/>
  <c r="J1011" i="1" s="1"/>
  <c r="K1010" i="1"/>
  <c r="K1057" i="1" s="1"/>
  <c r="K1058" i="1" s="1"/>
  <c r="H1010" i="1"/>
  <c r="H1011" i="1" s="1"/>
  <c r="K1002" i="1"/>
  <c r="J1002" i="1"/>
  <c r="I1002" i="1"/>
  <c r="H1002" i="1"/>
  <c r="E1001" i="1"/>
  <c r="E1002" i="1" s="1"/>
  <c r="G1002" i="1" s="1"/>
  <c r="K999" i="1"/>
  <c r="J999" i="1"/>
  <c r="I999" i="1"/>
  <c r="H999" i="1"/>
  <c r="E998" i="1"/>
  <c r="G998" i="1" s="1"/>
  <c r="I1007" i="1"/>
  <c r="I1008" i="1" s="1"/>
  <c r="J1007" i="1"/>
  <c r="J1008" i="1" s="1"/>
  <c r="K1007" i="1"/>
  <c r="K1054" i="1" s="1"/>
  <c r="H1007" i="1"/>
  <c r="H1054" i="1" s="1"/>
  <c r="K1070" i="1"/>
  <c r="J1070" i="1"/>
  <c r="I1070" i="1"/>
  <c r="H1070" i="1"/>
  <c r="E1069" i="1"/>
  <c r="E1070" i="1" s="1"/>
  <c r="G1070" i="1" s="1"/>
  <c r="K1067" i="1"/>
  <c r="K1085" i="1" s="1"/>
  <c r="J1067" i="1"/>
  <c r="J1085" i="1" s="1"/>
  <c r="I1067" i="1"/>
  <c r="H1067" i="1"/>
  <c r="E1066" i="1"/>
  <c r="E1067" i="1" s="1"/>
  <c r="G1067" i="1" s="1"/>
  <c r="K1064" i="1"/>
  <c r="J1064" i="1"/>
  <c r="I1064" i="1"/>
  <c r="H1064" i="1"/>
  <c r="E1063" i="1"/>
  <c r="E1064" i="1" s="1"/>
  <c r="G1064" i="1" s="1"/>
  <c r="K1061" i="1"/>
  <c r="J1061" i="1"/>
  <c r="I1061" i="1"/>
  <c r="H1061" i="1"/>
  <c r="E1060" i="1"/>
  <c r="E1061" i="1" s="1"/>
  <c r="G1061" i="1" s="1"/>
  <c r="K1050" i="1"/>
  <c r="J1050" i="1"/>
  <c r="I1050" i="1"/>
  <c r="H1050" i="1"/>
  <c r="E1049" i="1"/>
  <c r="E1050" i="1" s="1"/>
  <c r="G1050" i="1" s="1"/>
  <c r="K1047" i="1"/>
  <c r="J1047" i="1"/>
  <c r="I1047" i="1"/>
  <c r="H1047" i="1"/>
  <c r="E1046" i="1"/>
  <c r="E1047" i="1" s="1"/>
  <c r="G1047" i="1" s="1"/>
  <c r="K1044" i="1"/>
  <c r="J1044" i="1"/>
  <c r="I1044" i="1"/>
  <c r="H1044" i="1"/>
  <c r="E1043" i="1"/>
  <c r="G1043" i="1" s="1"/>
  <c r="K1041" i="1"/>
  <c r="J1041" i="1"/>
  <c r="I1041" i="1"/>
  <c r="H1041" i="1"/>
  <c r="E1040" i="1"/>
  <c r="E1041" i="1" s="1"/>
  <c r="G1041" i="1" s="1"/>
  <c r="K1038" i="1"/>
  <c r="J1038" i="1"/>
  <c r="I1038" i="1"/>
  <c r="H1038" i="1"/>
  <c r="E1037" i="1"/>
  <c r="G1037" i="1" s="1"/>
  <c r="K1035" i="1"/>
  <c r="J1035" i="1"/>
  <c r="I1035" i="1"/>
  <c r="H1035" i="1"/>
  <c r="E1034" i="1"/>
  <c r="E1035" i="1" s="1"/>
  <c r="G1035" i="1" s="1"/>
  <c r="K1032" i="1"/>
  <c r="J1032" i="1"/>
  <c r="I1032" i="1"/>
  <c r="H1032" i="1"/>
  <c r="E1031" i="1"/>
  <c r="G1031" i="1" s="1"/>
  <c r="K1029" i="1"/>
  <c r="J1029" i="1"/>
  <c r="I1029" i="1"/>
  <c r="H1029" i="1"/>
  <c r="E1028" i="1"/>
  <c r="E1029" i="1" s="1"/>
  <c r="G1029" i="1" s="1"/>
  <c r="K1026" i="1"/>
  <c r="J1026" i="1"/>
  <c r="I1026" i="1"/>
  <c r="H1026" i="1"/>
  <c r="E1025" i="1"/>
  <c r="E1026" i="1" s="1"/>
  <c r="G1026" i="1" s="1"/>
  <c r="K1023" i="1"/>
  <c r="J1023" i="1"/>
  <c r="I1023" i="1"/>
  <c r="H1023" i="1"/>
  <c r="E1022" i="1"/>
  <c r="E1023" i="1" s="1"/>
  <c r="G1023" i="1" s="1"/>
  <c r="K1020" i="1"/>
  <c r="J1020" i="1"/>
  <c r="I1020" i="1"/>
  <c r="H1020" i="1"/>
  <c r="E1019" i="1"/>
  <c r="G1019" i="1" s="1"/>
  <c r="K1017" i="1"/>
  <c r="J1017" i="1"/>
  <c r="I1017" i="1"/>
  <c r="H1017" i="1"/>
  <c r="E1016" i="1"/>
  <c r="E1017" i="1" s="1"/>
  <c r="G1017" i="1" s="1"/>
  <c r="E409" i="10"/>
  <c r="E1105" i="1" l="1"/>
  <c r="G1105" i="1" s="1"/>
  <c r="G1104" i="1"/>
  <c r="E1108" i="1"/>
  <c r="G1108" i="1" s="1"/>
  <c r="K1110" i="1"/>
  <c r="E1110" i="1" s="1"/>
  <c r="G1110" i="1" s="1"/>
  <c r="H1085" i="1"/>
  <c r="I1085" i="1"/>
  <c r="H1088" i="1"/>
  <c r="I1088" i="1"/>
  <c r="E1102" i="1"/>
  <c r="G1102" i="1" s="1"/>
  <c r="E1098" i="1"/>
  <c r="E1093" i="1"/>
  <c r="G1093" i="1" s="1"/>
  <c r="H1093" i="1"/>
  <c r="I1096" i="1"/>
  <c r="J1096" i="1"/>
  <c r="K1096" i="1"/>
  <c r="K1011" i="1"/>
  <c r="J1054" i="1"/>
  <c r="J1055" i="1" s="1"/>
  <c r="H1057" i="1"/>
  <c r="H1058" i="1" s="1"/>
  <c r="I1054" i="1"/>
  <c r="I1055" i="1" s="1"/>
  <c r="J1057" i="1"/>
  <c r="J1058" i="1" s="1"/>
  <c r="H1004" i="1"/>
  <c r="H1005" i="1" s="1"/>
  <c r="I1004" i="1"/>
  <c r="I1005" i="1" s="1"/>
  <c r="E999" i="1"/>
  <c r="G999" i="1" s="1"/>
  <c r="G1001" i="1"/>
  <c r="E1007" i="1"/>
  <c r="G1007" i="1" s="1"/>
  <c r="H1008" i="1"/>
  <c r="E1010" i="1"/>
  <c r="I1011" i="1"/>
  <c r="K1004" i="1"/>
  <c r="K1005" i="1" s="1"/>
  <c r="J1004" i="1"/>
  <c r="G1066" i="1"/>
  <c r="E1038" i="1"/>
  <c r="G1038" i="1" s="1"/>
  <c r="E1044" i="1"/>
  <c r="G1044" i="1" s="1"/>
  <c r="E1020" i="1"/>
  <c r="G1020" i="1" s="1"/>
  <c r="I1058" i="1"/>
  <c r="G1025" i="1"/>
  <c r="G1016" i="1"/>
  <c r="G1022" i="1"/>
  <c r="G1028" i="1"/>
  <c r="G1034" i="1"/>
  <c r="G1040" i="1"/>
  <c r="G1046" i="1"/>
  <c r="G1063" i="1"/>
  <c r="G1069" i="1"/>
  <c r="G1060" i="1"/>
  <c r="E1032" i="1"/>
  <c r="G1032" i="1" s="1"/>
  <c r="G1049" i="1"/>
  <c r="K1055" i="1"/>
  <c r="K1008" i="1"/>
  <c r="E1099" i="1" l="1"/>
  <c r="G1099" i="1" s="1"/>
  <c r="G1098" i="1"/>
  <c r="E1084" i="1"/>
  <c r="E1085" i="1" s="1"/>
  <c r="G1085" i="1" s="1"/>
  <c r="I1082" i="1"/>
  <c r="H1082" i="1"/>
  <c r="J1088" i="1"/>
  <c r="K1088" i="1"/>
  <c r="K1082" i="1"/>
  <c r="E1087" i="1"/>
  <c r="E1004" i="1"/>
  <c r="G1004" i="1" s="1"/>
  <c r="H1096" i="1"/>
  <c r="E1008" i="1"/>
  <c r="G1008" i="1" s="1"/>
  <c r="J1005" i="1"/>
  <c r="E1054" i="1"/>
  <c r="H1055" i="1"/>
  <c r="E1057" i="1"/>
  <c r="E1011" i="1"/>
  <c r="G1011" i="1" s="1"/>
  <c r="G1010" i="1"/>
  <c r="G1084" i="1" l="1"/>
  <c r="E1088" i="1"/>
  <c r="G1088" i="1" s="1"/>
  <c r="G1087" i="1"/>
  <c r="J1082" i="1"/>
  <c r="E1081" i="1"/>
  <c r="E1096" i="1"/>
  <c r="G1096" i="1" s="1"/>
  <c r="E1058" i="1"/>
  <c r="G1058" i="1" s="1"/>
  <c r="G1057" i="1"/>
  <c r="E1055" i="1"/>
  <c r="G1055" i="1" s="1"/>
  <c r="G1054" i="1"/>
  <c r="E1005" i="1"/>
  <c r="G1005" i="1" s="1"/>
  <c r="G1081" i="1" l="1"/>
  <c r="E1082" i="1"/>
  <c r="G1082" i="1" s="1"/>
  <c r="E947" i="1" l="1"/>
  <c r="G393" i="10"/>
  <c r="G365" i="10"/>
  <c r="E366" i="10"/>
  <c r="G366" i="10" s="1"/>
  <c r="G343" i="10"/>
  <c r="E344" i="10"/>
  <c r="G344" i="10" s="1"/>
  <c r="E67" i="10"/>
  <c r="E64" i="10"/>
  <c r="E843" i="1"/>
  <c r="K844" i="1"/>
  <c r="J844" i="1"/>
  <c r="I844" i="1"/>
  <c r="H844" i="1"/>
  <c r="E768" i="1"/>
  <c r="E762" i="1"/>
  <c r="E844" i="1" l="1"/>
  <c r="G844" i="1" s="1"/>
  <c r="G843" i="1"/>
  <c r="E65" i="10"/>
  <c r="G65" i="10" s="1"/>
  <c r="G64" i="10"/>
  <c r="G62" i="10"/>
  <c r="G61" i="10"/>
  <c r="E68" i="10"/>
  <c r="G68" i="10" s="1"/>
  <c r="G67" i="10"/>
  <c r="H712" i="1" l="1"/>
  <c r="H709" i="1"/>
  <c r="H710" i="1" s="1"/>
  <c r="H688" i="1"/>
  <c r="H756" i="1" s="1"/>
  <c r="G32" i="10"/>
  <c r="G34" i="10"/>
  <c r="E74" i="10"/>
  <c r="E77" i="10"/>
  <c r="E80" i="10"/>
  <c r="E83" i="10"/>
  <c r="E86" i="10"/>
  <c r="E89" i="10"/>
  <c r="E92" i="10"/>
  <c r="E95" i="10"/>
  <c r="E98" i="10"/>
  <c r="E101" i="10"/>
  <c r="E104" i="10"/>
  <c r="E107" i="10"/>
  <c r="E110" i="10"/>
  <c r="E113" i="10"/>
  <c r="E116" i="10"/>
  <c r="E119" i="10"/>
  <c r="E156" i="10"/>
  <c r="E159" i="10"/>
  <c r="E163" i="10"/>
  <c r="G163" i="10" s="1"/>
  <c r="E166" i="10"/>
  <c r="G166" i="10" s="1"/>
  <c r="E168" i="10"/>
  <c r="E171" i="10"/>
  <c r="E174" i="10"/>
  <c r="E177" i="10"/>
  <c r="E180" i="10"/>
  <c r="E183" i="10"/>
  <c r="E187" i="10"/>
  <c r="G187" i="10" s="1"/>
  <c r="E190" i="10"/>
  <c r="G190" i="10" s="1"/>
  <c r="E192" i="10"/>
  <c r="E195" i="10"/>
  <c r="E198" i="10"/>
  <c r="E201" i="10"/>
  <c r="E241" i="10"/>
  <c r="E244" i="10"/>
  <c r="E248" i="10"/>
  <c r="G248" i="10" s="1"/>
  <c r="E251" i="10"/>
  <c r="G251" i="10" s="1"/>
  <c r="E253" i="10"/>
  <c r="E256" i="10"/>
  <c r="E259" i="10"/>
  <c r="E262" i="10"/>
  <c r="E265" i="10"/>
  <c r="E268" i="10"/>
  <c r="E271" i="10"/>
  <c r="E274" i="10"/>
  <c r="E277" i="10"/>
  <c r="E280" i="10"/>
  <c r="E283" i="10"/>
  <c r="E291" i="10"/>
  <c r="E294" i="10"/>
  <c r="E297" i="10"/>
  <c r="E300" i="10"/>
  <c r="E303" i="10"/>
  <c r="E306" i="10"/>
  <c r="E309" i="10"/>
  <c r="E312" i="10"/>
  <c r="E315" i="10"/>
  <c r="E318" i="10"/>
  <c r="E321" i="10"/>
  <c r="E324" i="10"/>
  <c r="E327" i="10"/>
  <c r="E330" i="10"/>
  <c r="E333" i="10"/>
  <c r="G340" i="10"/>
  <c r="E341" i="10"/>
  <c r="G341" i="10" s="1"/>
  <c r="G346" i="10"/>
  <c r="E347" i="10"/>
  <c r="G347" i="10" s="1"/>
  <c r="G349" i="10"/>
  <c r="E350" i="10"/>
  <c r="G350" i="10" s="1"/>
  <c r="G352" i="10"/>
  <c r="E353" i="10"/>
  <c r="G353" i="10" s="1"/>
  <c r="G358" i="10"/>
  <c r="G362" i="10"/>
  <c r="E363" i="10"/>
  <c r="G363" i="10" s="1"/>
  <c r="G368" i="10"/>
  <c r="E369" i="10"/>
  <c r="G369" i="10" s="1"/>
  <c r="G371" i="10"/>
  <c r="E372" i="10"/>
  <c r="G372" i="10" s="1"/>
  <c r="G374" i="10"/>
  <c r="E375" i="10"/>
  <c r="G375" i="10" s="1"/>
  <c r="G380" i="10"/>
  <c r="G392" i="10"/>
  <c r="E394" i="10"/>
  <c r="G394" i="10" s="1"/>
  <c r="G396" i="10"/>
  <c r="E397" i="10"/>
  <c r="G397" i="10" s="1"/>
  <c r="G399" i="10"/>
  <c r="E400" i="10"/>
  <c r="G400" i="10" s="1"/>
  <c r="G402" i="10"/>
  <c r="E403" i="10"/>
  <c r="G403" i="10" s="1"/>
  <c r="G405" i="10"/>
  <c r="E406" i="10"/>
  <c r="G406" i="10" s="1"/>
  <c r="G408" i="10"/>
  <c r="G409" i="10"/>
  <c r="G411" i="10"/>
  <c r="E412" i="10"/>
  <c r="G412" i="10" s="1"/>
  <c r="G414" i="10"/>
  <c r="E415" i="10"/>
  <c r="G415" i="10" s="1"/>
  <c r="G420" i="10"/>
  <c r="G421" i="10"/>
  <c r="G429" i="10"/>
  <c r="G430" i="10"/>
  <c r="G436" i="10"/>
  <c r="G437" i="10"/>
  <c r="G444" i="10"/>
  <c r="G445" i="10"/>
  <c r="G453" i="10"/>
  <c r="G454" i="10"/>
  <c r="G462" i="10"/>
  <c r="G464" i="10"/>
  <c r="E465" i="10"/>
  <c r="G465" i="10" s="1"/>
  <c r="G467" i="10"/>
  <c r="E468" i="10"/>
  <c r="G468" i="10" s="1"/>
  <c r="G470" i="10"/>
  <c r="G471" i="10"/>
  <c r="B479" i="10"/>
  <c r="B480" i="10"/>
  <c r="B482" i="10"/>
  <c r="B483" i="10"/>
  <c r="B485" i="10"/>
  <c r="B486" i="10"/>
  <c r="G30" i="10"/>
  <c r="G28" i="10"/>
  <c r="G26" i="10"/>
  <c r="G24" i="10"/>
  <c r="G22" i="10"/>
  <c r="G20" i="10"/>
  <c r="G18" i="10"/>
  <c r="G16" i="10"/>
  <c r="G14" i="10"/>
  <c r="K838" i="1"/>
  <c r="J838" i="1"/>
  <c r="I838" i="1"/>
  <c r="H838" i="1"/>
  <c r="E837" i="1"/>
  <c r="I805" i="1"/>
  <c r="E855" i="1"/>
  <c r="G855" i="1" s="1"/>
  <c r="E694" i="1"/>
  <c r="K680" i="1"/>
  <c r="J680" i="1"/>
  <c r="I680" i="1"/>
  <c r="H680" i="1"/>
  <c r="E679" i="1"/>
  <c r="E680" i="1" s="1"/>
  <c r="G680" i="1" s="1"/>
  <c r="I709" i="1"/>
  <c r="I710" i="1" s="1"/>
  <c r="J709" i="1"/>
  <c r="J710" i="1" s="1"/>
  <c r="K709" i="1"/>
  <c r="K710" i="1" s="1"/>
  <c r="I712" i="1"/>
  <c r="J712" i="1"/>
  <c r="K712" i="1"/>
  <c r="I688" i="1"/>
  <c r="I689" i="1" s="1"/>
  <c r="J688" i="1"/>
  <c r="J689" i="1" s="1"/>
  <c r="K688" i="1"/>
  <c r="K689" i="1" s="1"/>
  <c r="I685" i="1"/>
  <c r="I686" i="1" s="1"/>
  <c r="J685" i="1"/>
  <c r="K685" i="1"/>
  <c r="K686" i="1" s="1"/>
  <c r="H685" i="1"/>
  <c r="H686" i="1" s="1"/>
  <c r="K650" i="1"/>
  <c r="J650" i="1"/>
  <c r="I650" i="1"/>
  <c r="H650" i="1"/>
  <c r="E649" i="1"/>
  <c r="E650" i="1" s="1"/>
  <c r="G650" i="1" s="1"/>
  <c r="K677" i="1"/>
  <c r="J677" i="1"/>
  <c r="I677" i="1"/>
  <c r="H677" i="1"/>
  <c r="E676" i="1"/>
  <c r="E677" i="1" s="1"/>
  <c r="G677" i="1" s="1"/>
  <c r="K656" i="1"/>
  <c r="J656" i="1"/>
  <c r="I656" i="1"/>
  <c r="H656" i="1"/>
  <c r="E655" i="1"/>
  <c r="E656" i="1" s="1"/>
  <c r="G656" i="1" s="1"/>
  <c r="K653" i="1"/>
  <c r="J653" i="1"/>
  <c r="I653" i="1"/>
  <c r="H653" i="1"/>
  <c r="E652" i="1"/>
  <c r="E653" i="1" s="1"/>
  <c r="G653" i="1" s="1"/>
  <c r="K647" i="1"/>
  <c r="J647" i="1"/>
  <c r="I647" i="1"/>
  <c r="H647" i="1"/>
  <c r="E646" i="1"/>
  <c r="G646" i="1" s="1"/>
  <c r="K644" i="1"/>
  <c r="J644" i="1"/>
  <c r="I644" i="1"/>
  <c r="H644" i="1"/>
  <c r="E643" i="1"/>
  <c r="E644" i="1" s="1"/>
  <c r="G644" i="1" s="1"/>
  <c r="K641" i="1"/>
  <c r="J641" i="1"/>
  <c r="I641" i="1"/>
  <c r="H641" i="1"/>
  <c r="E640" i="1"/>
  <c r="E641" i="1" s="1"/>
  <c r="G641" i="1" s="1"/>
  <c r="E1129" i="1"/>
  <c r="E1133" i="1" s="1"/>
  <c r="G1133" i="1" s="1"/>
  <c r="E1142" i="1"/>
  <c r="E1139" i="1"/>
  <c r="E1136" i="1"/>
  <c r="E1122" i="1"/>
  <c r="G112" i="1"/>
  <c r="G111" i="1"/>
  <c r="G109" i="1"/>
  <c r="G108" i="1"/>
  <c r="G106" i="1"/>
  <c r="G105" i="1"/>
  <c r="G103" i="1"/>
  <c r="G102" i="1"/>
  <c r="E838" i="1" l="1"/>
  <c r="G838" i="1" s="1"/>
  <c r="G837" i="1"/>
  <c r="J706" i="1"/>
  <c r="J707" i="1" s="1"/>
  <c r="G474" i="10"/>
  <c r="G486" i="10" s="1"/>
  <c r="E856" i="1"/>
  <c r="G856" i="1" s="1"/>
  <c r="E298" i="10"/>
  <c r="G298" i="10" s="1"/>
  <c r="G297" i="10"/>
  <c r="E84" i="10"/>
  <c r="G84" i="10" s="1"/>
  <c r="G83" i="10"/>
  <c r="E81" i="10"/>
  <c r="G81" i="10" s="1"/>
  <c r="G80" i="10"/>
  <c r="E78" i="10"/>
  <c r="G78" i="10" s="1"/>
  <c r="G77" i="10"/>
  <c r="E75" i="10"/>
  <c r="G75" i="10" s="1"/>
  <c r="G74" i="10"/>
  <c r="E184" i="10"/>
  <c r="G184" i="10" s="1"/>
  <c r="G183" i="10"/>
  <c r="E181" i="10"/>
  <c r="G181" i="10" s="1"/>
  <c r="G180" i="10"/>
  <c r="E284" i="10"/>
  <c r="G284" i="10" s="1"/>
  <c r="G283" i="10"/>
  <c r="G327" i="10"/>
  <c r="E328" i="10"/>
  <c r="G328" i="10" s="1"/>
  <c r="E275" i="10"/>
  <c r="G275" i="10" s="1"/>
  <c r="G274" i="10"/>
  <c r="E169" i="10"/>
  <c r="G169" i="10" s="1"/>
  <c r="G168" i="10"/>
  <c r="E114" i="10"/>
  <c r="G114" i="10" s="1"/>
  <c r="G113" i="10"/>
  <c r="E111" i="10"/>
  <c r="G111" i="10" s="1"/>
  <c r="G110" i="10"/>
  <c r="E87" i="10"/>
  <c r="G87" i="10" s="1"/>
  <c r="G86" i="10"/>
  <c r="E281" i="10"/>
  <c r="G281" i="10" s="1"/>
  <c r="G280" i="10"/>
  <c r="E108" i="10"/>
  <c r="G108" i="10" s="1"/>
  <c r="G107" i="10"/>
  <c r="E245" i="10"/>
  <c r="G245" i="10" s="1"/>
  <c r="G244" i="10"/>
  <c r="E172" i="10"/>
  <c r="G172" i="10" s="1"/>
  <c r="G171" i="10"/>
  <c r="E319" i="10"/>
  <c r="G319" i="10" s="1"/>
  <c r="G318" i="10"/>
  <c r="E266" i="10"/>
  <c r="G266" i="10" s="1"/>
  <c r="G265" i="10"/>
  <c r="E160" i="10"/>
  <c r="G160" i="10" s="1"/>
  <c r="G159" i="10"/>
  <c r="E105" i="10"/>
  <c r="G105" i="10" s="1"/>
  <c r="G104" i="10"/>
  <c r="E242" i="10"/>
  <c r="G242" i="10" s="1"/>
  <c r="G241" i="10"/>
  <c r="E178" i="10"/>
  <c r="G178" i="10" s="1"/>
  <c r="G177" i="10"/>
  <c r="G330" i="10"/>
  <c r="E331" i="10"/>
  <c r="G331" i="10" s="1"/>
  <c r="E316" i="10"/>
  <c r="G316" i="10" s="1"/>
  <c r="G315" i="10"/>
  <c r="E263" i="10"/>
  <c r="G263" i="10" s="1"/>
  <c r="G262" i="10"/>
  <c r="E157" i="10"/>
  <c r="G157" i="10" s="1"/>
  <c r="G156" i="10"/>
  <c r="E102" i="10"/>
  <c r="G102" i="10" s="1"/>
  <c r="G101" i="10"/>
  <c r="E295" i="10"/>
  <c r="G295" i="10" s="1"/>
  <c r="G294" i="10"/>
  <c r="E334" i="10"/>
  <c r="G334" i="10" s="1"/>
  <c r="G333" i="10"/>
  <c r="E117" i="10"/>
  <c r="G117" i="10" s="1"/>
  <c r="G116" i="10"/>
  <c r="E325" i="10"/>
  <c r="G325" i="10" s="1"/>
  <c r="G324" i="10"/>
  <c r="E313" i="10"/>
  <c r="G313" i="10" s="1"/>
  <c r="G312" i="10"/>
  <c r="E260" i="10"/>
  <c r="G260" i="10" s="1"/>
  <c r="G259" i="10"/>
  <c r="E202" i="10"/>
  <c r="G202" i="10" s="1"/>
  <c r="G201" i="10"/>
  <c r="E99" i="10"/>
  <c r="G99" i="10" s="1"/>
  <c r="G98" i="10"/>
  <c r="E175" i="10"/>
  <c r="G175" i="10" s="1"/>
  <c r="G174" i="10"/>
  <c r="E269" i="10"/>
  <c r="G269" i="10" s="1"/>
  <c r="G268" i="10"/>
  <c r="E310" i="10"/>
  <c r="G310" i="10" s="1"/>
  <c r="G309" i="10"/>
  <c r="E257" i="10"/>
  <c r="G257" i="10" s="1"/>
  <c r="G256" i="10"/>
  <c r="E199" i="10"/>
  <c r="G199" i="10" s="1"/>
  <c r="G198" i="10"/>
  <c r="E96" i="10"/>
  <c r="G96" i="10" s="1"/>
  <c r="G95" i="10"/>
  <c r="E292" i="10"/>
  <c r="G292" i="10" s="1"/>
  <c r="G291" i="10"/>
  <c r="E120" i="10"/>
  <c r="G120" i="10" s="1"/>
  <c r="G119" i="10"/>
  <c r="E272" i="10"/>
  <c r="G272" i="10" s="1"/>
  <c r="G271" i="10"/>
  <c r="E322" i="10"/>
  <c r="G322" i="10" s="1"/>
  <c r="G321" i="10"/>
  <c r="E307" i="10"/>
  <c r="G307" i="10" s="1"/>
  <c r="G306" i="10"/>
  <c r="E254" i="10"/>
  <c r="G254" i="10" s="1"/>
  <c r="G253" i="10"/>
  <c r="E196" i="10"/>
  <c r="G196" i="10" s="1"/>
  <c r="G195" i="10"/>
  <c r="E93" i="10"/>
  <c r="G93" i="10" s="1"/>
  <c r="G92" i="10"/>
  <c r="E301" i="10"/>
  <c r="G301" i="10" s="1"/>
  <c r="G300" i="10"/>
  <c r="E278" i="10"/>
  <c r="G278" i="10" s="1"/>
  <c r="G277" i="10"/>
  <c r="E304" i="10"/>
  <c r="G304" i="10" s="1"/>
  <c r="G303" i="10"/>
  <c r="E193" i="10"/>
  <c r="G193" i="10" s="1"/>
  <c r="G192" i="10"/>
  <c r="E90" i="10"/>
  <c r="G90" i="10" s="1"/>
  <c r="G89" i="10"/>
  <c r="H706" i="1"/>
  <c r="H707" i="1" s="1"/>
  <c r="K706" i="1"/>
  <c r="K707" i="1" s="1"/>
  <c r="J759" i="1"/>
  <c r="H682" i="1"/>
  <c r="I706" i="1"/>
  <c r="K682" i="1"/>
  <c r="K683" i="1" s="1"/>
  <c r="K756" i="1"/>
  <c r="J756" i="1"/>
  <c r="I756" i="1"/>
  <c r="H759" i="1"/>
  <c r="K759" i="1"/>
  <c r="I759" i="1"/>
  <c r="G679" i="1"/>
  <c r="I682" i="1"/>
  <c r="I683" i="1" s="1"/>
  <c r="H689" i="1"/>
  <c r="J682" i="1"/>
  <c r="J683" i="1" s="1"/>
  <c r="E712" i="1"/>
  <c r="J713" i="1"/>
  <c r="E709" i="1"/>
  <c r="E710" i="1" s="1"/>
  <c r="G710" i="1" s="1"/>
  <c r="E688" i="1"/>
  <c r="G688" i="1" s="1"/>
  <c r="I713" i="1"/>
  <c r="E685" i="1"/>
  <c r="E686" i="1" s="1"/>
  <c r="G686" i="1" s="1"/>
  <c r="K713" i="1"/>
  <c r="J686" i="1"/>
  <c r="G649" i="1"/>
  <c r="G676" i="1"/>
  <c r="G643" i="1"/>
  <c r="G652" i="1"/>
  <c r="G655" i="1"/>
  <c r="E647" i="1"/>
  <c r="G647" i="1" s="1"/>
  <c r="G640" i="1"/>
  <c r="G1129" i="1"/>
  <c r="E930" i="1"/>
  <c r="K931" i="1"/>
  <c r="J931" i="1"/>
  <c r="I931" i="1"/>
  <c r="H931" i="1"/>
  <c r="E422" i="1"/>
  <c r="G422" i="1" s="1"/>
  <c r="E419" i="1"/>
  <c r="E416" i="1"/>
  <c r="G416" i="1" s="1"/>
  <c r="E407" i="1"/>
  <c r="G407" i="1" s="1"/>
  <c r="E413" i="1"/>
  <c r="G413" i="1" s="1"/>
  <c r="E410" i="1"/>
  <c r="G410" i="1" s="1"/>
  <c r="E404" i="1"/>
  <c r="G404" i="1" s="1"/>
  <c r="E401" i="1"/>
  <c r="G401" i="1" s="1"/>
  <c r="E398" i="1"/>
  <c r="G398" i="1" s="1"/>
  <c r="E395" i="1"/>
  <c r="G395" i="1" s="1"/>
  <c r="E392" i="1"/>
  <c r="G392" i="1" s="1"/>
  <c r="E389" i="1"/>
  <c r="G389" i="1" s="1"/>
  <c r="E386" i="1"/>
  <c r="G386" i="1" s="1"/>
  <c r="E383" i="1"/>
  <c r="G383" i="1" s="1"/>
  <c r="E380" i="1"/>
  <c r="G380" i="1" s="1"/>
  <c r="E372" i="1"/>
  <c r="G372" i="1" s="1"/>
  <c r="E369" i="1"/>
  <c r="G369" i="1" s="1"/>
  <c r="E366" i="1"/>
  <c r="G366" i="1" s="1"/>
  <c r="E363" i="1"/>
  <c r="G363" i="1" s="1"/>
  <c r="E360" i="1"/>
  <c r="G360" i="1" s="1"/>
  <c r="E357" i="1"/>
  <c r="G357" i="1" s="1"/>
  <c r="E354" i="1"/>
  <c r="G354" i="1" s="1"/>
  <c r="E351" i="1"/>
  <c r="G351" i="1" s="1"/>
  <c r="E348" i="1"/>
  <c r="G348" i="1" s="1"/>
  <c r="E345" i="1"/>
  <c r="G345" i="1" s="1"/>
  <c r="E342" i="1"/>
  <c r="G342" i="1" s="1"/>
  <c r="E339" i="1"/>
  <c r="G339" i="1" s="1"/>
  <c r="E336" i="1"/>
  <c r="G336" i="1" s="1"/>
  <c r="E333" i="1"/>
  <c r="G333" i="1" s="1"/>
  <c r="E330" i="1"/>
  <c r="G330" i="1" s="1"/>
  <c r="E322" i="1"/>
  <c r="G322" i="1" s="1"/>
  <c r="E319" i="1"/>
  <c r="E316" i="1"/>
  <c r="G316" i="1" s="1"/>
  <c r="E313" i="1"/>
  <c r="G313" i="1" s="1"/>
  <c r="E310" i="1"/>
  <c r="G310" i="1" s="1"/>
  <c r="E307" i="1"/>
  <c r="G307" i="1" s="1"/>
  <c r="E304" i="1"/>
  <c r="G304" i="1" s="1"/>
  <c r="E301" i="1"/>
  <c r="G301" i="1" s="1"/>
  <c r="E298" i="1"/>
  <c r="G298" i="1" s="1"/>
  <c r="E290" i="1"/>
  <c r="G290" i="1" s="1"/>
  <c r="E287" i="1"/>
  <c r="G287" i="1" s="1"/>
  <c r="E284" i="1"/>
  <c r="G284" i="1" s="1"/>
  <c r="E281" i="1"/>
  <c r="G281" i="1" s="1"/>
  <c r="E278" i="1"/>
  <c r="G278" i="1" s="1"/>
  <c r="E275" i="1"/>
  <c r="G275" i="1" s="1"/>
  <c r="E272" i="1"/>
  <c r="G272" i="1" s="1"/>
  <c r="E269" i="1"/>
  <c r="G269" i="1" s="1"/>
  <c r="E266" i="1"/>
  <c r="G266" i="1" s="1"/>
  <c r="E263" i="1"/>
  <c r="G263" i="1" s="1"/>
  <c r="E260" i="1"/>
  <c r="G260" i="1" s="1"/>
  <c r="E257" i="1"/>
  <c r="G257" i="1" s="1"/>
  <c r="E254" i="1"/>
  <c r="G254" i="1" s="1"/>
  <c r="E251" i="1"/>
  <c r="G251" i="1" s="1"/>
  <c r="E248" i="1"/>
  <c r="G248" i="1" s="1"/>
  <c r="E245" i="1"/>
  <c r="G245" i="1" s="1"/>
  <c r="E238" i="1"/>
  <c r="G238" i="1" s="1"/>
  <c r="E235" i="1"/>
  <c r="G235" i="1" s="1"/>
  <c r="G209" i="1"/>
  <c r="E203" i="1"/>
  <c r="G203" i="1" s="1"/>
  <c r="E197" i="1"/>
  <c r="G197" i="1" s="1"/>
  <c r="E191" i="1"/>
  <c r="G191" i="1" s="1"/>
  <c r="E185" i="1"/>
  <c r="G185" i="1" s="1"/>
  <c r="E179" i="1"/>
  <c r="G179" i="1" s="1"/>
  <c r="E173" i="1"/>
  <c r="G173" i="1" s="1"/>
  <c r="E167" i="1"/>
  <c r="G167" i="1" s="1"/>
  <c r="E161" i="1"/>
  <c r="G161" i="1" s="1"/>
  <c r="E155" i="1"/>
  <c r="G155" i="1" s="1"/>
  <c r="E149" i="1"/>
  <c r="G149" i="1" s="1"/>
  <c r="E143" i="1"/>
  <c r="G143" i="1" s="1"/>
  <c r="G137" i="1"/>
  <c r="E131" i="1"/>
  <c r="G131" i="1" s="1"/>
  <c r="E125" i="1"/>
  <c r="G125" i="1" s="1"/>
  <c r="E119" i="1"/>
  <c r="G119" i="1" s="1"/>
  <c r="E931" i="1" l="1"/>
  <c r="G931" i="1" s="1"/>
  <c r="G930" i="1"/>
  <c r="G319" i="1"/>
  <c r="E320" i="1"/>
  <c r="G383" i="10"/>
  <c r="G483" i="10" s="1"/>
  <c r="E420" i="1"/>
  <c r="G420" i="1" s="1"/>
  <c r="G419" i="1"/>
  <c r="G685" i="1"/>
  <c r="E756" i="1"/>
  <c r="E706" i="1"/>
  <c r="G706" i="1" s="1"/>
  <c r="E759" i="1"/>
  <c r="H683" i="1"/>
  <c r="E682" i="1"/>
  <c r="I707" i="1"/>
  <c r="G709" i="1"/>
  <c r="E689" i="1"/>
  <c r="G689" i="1" s="1"/>
  <c r="H713" i="1"/>
  <c r="E707" i="1" l="1"/>
  <c r="G707" i="1" s="1"/>
  <c r="E683" i="1"/>
  <c r="G683" i="1" s="1"/>
  <c r="G682" i="1"/>
  <c r="E713" i="1"/>
  <c r="G713" i="1" s="1"/>
  <c r="G712" i="1"/>
  <c r="K963" i="1" l="1"/>
  <c r="J963" i="1"/>
  <c r="I963" i="1"/>
  <c r="H963" i="1"/>
  <c r="E962" i="1"/>
  <c r="E963" i="1" s="1"/>
  <c r="G963" i="1" s="1"/>
  <c r="K960" i="1"/>
  <c r="J960" i="1"/>
  <c r="I960" i="1"/>
  <c r="H960" i="1"/>
  <c r="E959" i="1"/>
  <c r="E960" i="1" s="1"/>
  <c r="G960" i="1" s="1"/>
  <c r="K957" i="1"/>
  <c r="J957" i="1"/>
  <c r="I957" i="1"/>
  <c r="H957" i="1"/>
  <c r="E956" i="1"/>
  <c r="E957" i="1" s="1"/>
  <c r="G957" i="1" s="1"/>
  <c r="K954" i="1"/>
  <c r="J954" i="1"/>
  <c r="I954" i="1"/>
  <c r="H954" i="1"/>
  <c r="E953" i="1"/>
  <c r="G953" i="1" s="1"/>
  <c r="K951" i="1"/>
  <c r="J951" i="1"/>
  <c r="I951" i="1"/>
  <c r="H951" i="1"/>
  <c r="E950" i="1"/>
  <c r="E951" i="1" s="1"/>
  <c r="G951" i="1" s="1"/>
  <c r="K948" i="1"/>
  <c r="J948" i="1"/>
  <c r="I948" i="1"/>
  <c r="H948" i="1"/>
  <c r="E948" i="1"/>
  <c r="G948" i="1" s="1"/>
  <c r="K943" i="1"/>
  <c r="J943" i="1"/>
  <c r="I943" i="1"/>
  <c r="H943" i="1"/>
  <c r="E942" i="1"/>
  <c r="G942" i="1" s="1"/>
  <c r="K940" i="1"/>
  <c r="J940" i="1"/>
  <c r="I940" i="1"/>
  <c r="H940" i="1"/>
  <c r="E939" i="1"/>
  <c r="G939" i="1" s="1"/>
  <c r="K937" i="1"/>
  <c r="J937" i="1"/>
  <c r="I937" i="1"/>
  <c r="H937" i="1"/>
  <c r="E936" i="1"/>
  <c r="E937" i="1" s="1"/>
  <c r="G937" i="1" s="1"/>
  <c r="K934" i="1"/>
  <c r="J934" i="1"/>
  <c r="I934" i="1"/>
  <c r="H934" i="1"/>
  <c r="E933" i="1"/>
  <c r="E934" i="1" s="1"/>
  <c r="G934" i="1" s="1"/>
  <c r="G1142" i="1"/>
  <c r="G1139" i="1"/>
  <c r="G1136" i="1"/>
  <c r="E943" i="1" l="1"/>
  <c r="G943" i="1" s="1"/>
  <c r="G956" i="1"/>
  <c r="G933" i="1"/>
  <c r="G947" i="1"/>
  <c r="G950" i="1"/>
  <c r="E940" i="1"/>
  <c r="G940" i="1" s="1"/>
  <c r="E954" i="1"/>
  <c r="G954" i="1" s="1"/>
  <c r="G936" i="1"/>
  <c r="G959" i="1"/>
  <c r="G962" i="1"/>
  <c r="K856" i="1" l="1"/>
  <c r="J856" i="1"/>
  <c r="I856" i="1"/>
  <c r="H856" i="1"/>
  <c r="I896" i="1" l="1"/>
  <c r="J896" i="1"/>
  <c r="K896" i="1"/>
  <c r="E861" i="1"/>
  <c r="G861" i="1" s="1"/>
  <c r="E804" i="1"/>
  <c r="K883" i="1"/>
  <c r="J883" i="1"/>
  <c r="I883" i="1"/>
  <c r="H883" i="1"/>
  <c r="E882" i="1"/>
  <c r="K862" i="1"/>
  <c r="J862" i="1"/>
  <c r="I862" i="1"/>
  <c r="H862" i="1"/>
  <c r="K886" i="1"/>
  <c r="J886" i="1"/>
  <c r="I886" i="1"/>
  <c r="H886" i="1"/>
  <c r="K880" i="1"/>
  <c r="J880" i="1"/>
  <c r="I880" i="1"/>
  <c r="H880" i="1"/>
  <c r="E879" i="1"/>
  <c r="K877" i="1"/>
  <c r="J877" i="1"/>
  <c r="I877" i="1"/>
  <c r="H877" i="1"/>
  <c r="E876" i="1"/>
  <c r="K871" i="1"/>
  <c r="J871" i="1"/>
  <c r="I871" i="1"/>
  <c r="H871" i="1"/>
  <c r="E870" i="1"/>
  <c r="K868" i="1"/>
  <c r="J868" i="1"/>
  <c r="I868" i="1"/>
  <c r="H868" i="1"/>
  <c r="E867" i="1"/>
  <c r="K865" i="1"/>
  <c r="J865" i="1"/>
  <c r="I865" i="1"/>
  <c r="H865" i="1"/>
  <c r="E864" i="1"/>
  <c r="K853" i="1"/>
  <c r="J853" i="1"/>
  <c r="I853" i="1"/>
  <c r="H853" i="1"/>
  <c r="E852" i="1"/>
  <c r="G852" i="1" s="1"/>
  <c r="K850" i="1"/>
  <c r="J850" i="1"/>
  <c r="I850" i="1"/>
  <c r="H850" i="1"/>
  <c r="E849" i="1"/>
  <c r="K847" i="1"/>
  <c r="J847" i="1"/>
  <c r="I847" i="1"/>
  <c r="H847" i="1"/>
  <c r="E846" i="1"/>
  <c r="J835" i="1"/>
  <c r="I835" i="1"/>
  <c r="H835" i="1"/>
  <c r="E834" i="1"/>
  <c r="G834" i="1" s="1"/>
  <c r="K832" i="1"/>
  <c r="J832" i="1"/>
  <c r="I832" i="1"/>
  <c r="H832" i="1"/>
  <c r="E831" i="1"/>
  <c r="K829" i="1"/>
  <c r="J829" i="1"/>
  <c r="I829" i="1"/>
  <c r="H829" i="1"/>
  <c r="E828" i="1"/>
  <c r="K826" i="1"/>
  <c r="J826" i="1"/>
  <c r="I826" i="1"/>
  <c r="H826" i="1"/>
  <c r="E825" i="1"/>
  <c r="K823" i="1"/>
  <c r="J823" i="1"/>
  <c r="I823" i="1"/>
  <c r="H823" i="1"/>
  <c r="E822" i="1"/>
  <c r="K820" i="1"/>
  <c r="J820" i="1"/>
  <c r="I820" i="1"/>
  <c r="H820" i="1"/>
  <c r="E819" i="1"/>
  <c r="G819" i="1" s="1"/>
  <c r="K817" i="1"/>
  <c r="J817" i="1"/>
  <c r="I817" i="1"/>
  <c r="H817" i="1"/>
  <c r="E816" i="1"/>
  <c r="K1111" i="1"/>
  <c r="J1111" i="1"/>
  <c r="I1111" i="1"/>
  <c r="H1111" i="1"/>
  <c r="E1111" i="1"/>
  <c r="G1111" i="1" s="1"/>
  <c r="K996" i="1"/>
  <c r="J996" i="1"/>
  <c r="I996" i="1"/>
  <c r="H996" i="1"/>
  <c r="E995" i="1"/>
  <c r="E996" i="1" s="1"/>
  <c r="G996" i="1" s="1"/>
  <c r="K993" i="1"/>
  <c r="J993" i="1"/>
  <c r="I993" i="1"/>
  <c r="H993" i="1"/>
  <c r="E992" i="1"/>
  <c r="E993" i="1" s="1"/>
  <c r="G993" i="1" s="1"/>
  <c r="K990" i="1"/>
  <c r="J990" i="1"/>
  <c r="I990" i="1"/>
  <c r="H990" i="1"/>
  <c r="E989" i="1"/>
  <c r="E990" i="1" s="1"/>
  <c r="G990" i="1" s="1"/>
  <c r="K987" i="1"/>
  <c r="J987" i="1"/>
  <c r="I987" i="1"/>
  <c r="H987" i="1"/>
  <c r="E986" i="1"/>
  <c r="E987" i="1" s="1"/>
  <c r="G987" i="1" s="1"/>
  <c r="K984" i="1"/>
  <c r="J984" i="1"/>
  <c r="I984" i="1"/>
  <c r="H984" i="1"/>
  <c r="E983" i="1"/>
  <c r="E984" i="1" s="1"/>
  <c r="G984" i="1" s="1"/>
  <c r="K981" i="1"/>
  <c r="J981" i="1"/>
  <c r="I981" i="1"/>
  <c r="H981" i="1"/>
  <c r="E980" i="1"/>
  <c r="E981" i="1" s="1"/>
  <c r="G981" i="1" s="1"/>
  <c r="K978" i="1"/>
  <c r="J978" i="1"/>
  <c r="I978" i="1"/>
  <c r="H978" i="1"/>
  <c r="E977" i="1"/>
  <c r="E978" i="1" s="1"/>
  <c r="G978" i="1" s="1"/>
  <c r="K975" i="1"/>
  <c r="J975" i="1"/>
  <c r="I975" i="1"/>
  <c r="H975" i="1"/>
  <c r="E974" i="1"/>
  <c r="E975" i="1" s="1"/>
  <c r="G975" i="1" s="1"/>
  <c r="K925" i="1"/>
  <c r="J925" i="1"/>
  <c r="I925" i="1"/>
  <c r="H925" i="1"/>
  <c r="E924" i="1"/>
  <c r="K922" i="1"/>
  <c r="J922" i="1"/>
  <c r="I922" i="1"/>
  <c r="H922" i="1"/>
  <c r="E921" i="1"/>
  <c r="K919" i="1"/>
  <c r="J919" i="1"/>
  <c r="I919" i="1"/>
  <c r="H919" i="1"/>
  <c r="E918" i="1"/>
  <c r="K916" i="1"/>
  <c r="J916" i="1"/>
  <c r="I916" i="1"/>
  <c r="H916" i="1"/>
  <c r="E915" i="1"/>
  <c r="K913" i="1"/>
  <c r="J913" i="1"/>
  <c r="I913" i="1"/>
  <c r="H913" i="1"/>
  <c r="E912" i="1"/>
  <c r="K910" i="1"/>
  <c r="J910" i="1"/>
  <c r="I910" i="1"/>
  <c r="H910" i="1"/>
  <c r="E909" i="1"/>
  <c r="K907" i="1"/>
  <c r="J907" i="1"/>
  <c r="I907" i="1"/>
  <c r="H907" i="1"/>
  <c r="E906" i="1"/>
  <c r="K904" i="1"/>
  <c r="J904" i="1"/>
  <c r="I904" i="1"/>
  <c r="H904" i="1"/>
  <c r="E903" i="1"/>
  <c r="K892" i="1"/>
  <c r="J892" i="1"/>
  <c r="I892" i="1"/>
  <c r="H892" i="1"/>
  <c r="E891" i="1"/>
  <c r="K814" i="1"/>
  <c r="J814" i="1"/>
  <c r="I814" i="1"/>
  <c r="H814" i="1"/>
  <c r="E813" i="1"/>
  <c r="K811" i="1"/>
  <c r="J811" i="1"/>
  <c r="I811" i="1"/>
  <c r="H811" i="1"/>
  <c r="E810" i="1"/>
  <c r="K808" i="1"/>
  <c r="J808" i="1"/>
  <c r="I808" i="1"/>
  <c r="H808" i="1"/>
  <c r="E807" i="1"/>
  <c r="K805" i="1"/>
  <c r="J805" i="1"/>
  <c r="H805" i="1"/>
  <c r="K802" i="1"/>
  <c r="J802" i="1"/>
  <c r="I802" i="1"/>
  <c r="H802" i="1"/>
  <c r="E801" i="1"/>
  <c r="K799" i="1"/>
  <c r="J799" i="1"/>
  <c r="I799" i="1"/>
  <c r="H799" i="1"/>
  <c r="E798" i="1"/>
  <c r="G798" i="1" s="1"/>
  <c r="K796" i="1"/>
  <c r="J796" i="1"/>
  <c r="I796" i="1"/>
  <c r="H796" i="1"/>
  <c r="E795" i="1"/>
  <c r="G795" i="1" s="1"/>
  <c r="K793" i="1"/>
  <c r="J793" i="1"/>
  <c r="I793" i="1"/>
  <c r="H793" i="1"/>
  <c r="E792" i="1"/>
  <c r="G792" i="1" s="1"/>
  <c r="K790" i="1"/>
  <c r="J790" i="1"/>
  <c r="I790" i="1"/>
  <c r="H790" i="1"/>
  <c r="E789" i="1"/>
  <c r="K787" i="1"/>
  <c r="J787" i="1"/>
  <c r="I787" i="1"/>
  <c r="H787" i="1"/>
  <c r="E786" i="1"/>
  <c r="K784" i="1"/>
  <c r="J784" i="1"/>
  <c r="I784" i="1"/>
  <c r="H784" i="1"/>
  <c r="E783" i="1"/>
  <c r="K772" i="1"/>
  <c r="J772" i="1"/>
  <c r="I772" i="1"/>
  <c r="H772" i="1"/>
  <c r="E771" i="1"/>
  <c r="G771" i="1" s="1"/>
  <c r="K769" i="1"/>
  <c r="J769" i="1"/>
  <c r="I769" i="1"/>
  <c r="H769" i="1"/>
  <c r="G768" i="1"/>
  <c r="K766" i="1"/>
  <c r="J766" i="1"/>
  <c r="I766" i="1"/>
  <c r="H766" i="1"/>
  <c r="E765" i="1"/>
  <c r="E766" i="1" s="1"/>
  <c r="G766" i="1" s="1"/>
  <c r="K763" i="1"/>
  <c r="J763" i="1"/>
  <c r="I763" i="1"/>
  <c r="H763" i="1"/>
  <c r="E763" i="1"/>
  <c r="G763" i="1" s="1"/>
  <c r="K760" i="1"/>
  <c r="J760" i="1"/>
  <c r="I760" i="1"/>
  <c r="H760" i="1"/>
  <c r="E760" i="1"/>
  <c r="G760" i="1" s="1"/>
  <c r="K757" i="1"/>
  <c r="J757" i="1"/>
  <c r="I757" i="1"/>
  <c r="H757" i="1"/>
  <c r="E757" i="1"/>
  <c r="G757" i="1" s="1"/>
  <c r="K752" i="1"/>
  <c r="J752" i="1"/>
  <c r="I752" i="1"/>
  <c r="H752" i="1"/>
  <c r="E751" i="1"/>
  <c r="E752" i="1" s="1"/>
  <c r="G752" i="1" s="1"/>
  <c r="K749" i="1"/>
  <c r="J749" i="1"/>
  <c r="I749" i="1"/>
  <c r="H749" i="1"/>
  <c r="E748" i="1"/>
  <c r="E749" i="1" s="1"/>
  <c r="G749" i="1" s="1"/>
  <c r="K746" i="1"/>
  <c r="J746" i="1"/>
  <c r="I746" i="1"/>
  <c r="H746" i="1"/>
  <c r="E745" i="1"/>
  <c r="E746" i="1" s="1"/>
  <c r="G746" i="1" s="1"/>
  <c r="K743" i="1"/>
  <c r="J743" i="1"/>
  <c r="I743" i="1"/>
  <c r="H743" i="1"/>
  <c r="E742" i="1"/>
  <c r="E743" i="1" s="1"/>
  <c r="G743" i="1" s="1"/>
  <c r="K740" i="1"/>
  <c r="J740" i="1"/>
  <c r="I740" i="1"/>
  <c r="H740" i="1"/>
  <c r="E739" i="1"/>
  <c r="G739" i="1" s="1"/>
  <c r="K737" i="1"/>
  <c r="J737" i="1"/>
  <c r="I737" i="1"/>
  <c r="H737" i="1"/>
  <c r="E736" i="1"/>
  <c r="E737" i="1" s="1"/>
  <c r="G737" i="1" s="1"/>
  <c r="K734" i="1"/>
  <c r="J734" i="1"/>
  <c r="I734" i="1"/>
  <c r="H734" i="1"/>
  <c r="E733" i="1"/>
  <c r="E734" i="1" s="1"/>
  <c r="G734" i="1" s="1"/>
  <c r="K731" i="1"/>
  <c r="J731" i="1"/>
  <c r="I731" i="1"/>
  <c r="H731" i="1"/>
  <c r="E730" i="1"/>
  <c r="E731" i="1" s="1"/>
  <c r="G731" i="1" s="1"/>
  <c r="K728" i="1"/>
  <c r="J728" i="1"/>
  <c r="I728" i="1"/>
  <c r="H728" i="1"/>
  <c r="E727" i="1"/>
  <c r="E728" i="1" s="1"/>
  <c r="G728" i="1" s="1"/>
  <c r="K725" i="1"/>
  <c r="J725" i="1"/>
  <c r="I725" i="1"/>
  <c r="H725" i="1"/>
  <c r="E724" i="1"/>
  <c r="G724" i="1" s="1"/>
  <c r="K722" i="1"/>
  <c r="J722" i="1"/>
  <c r="I722" i="1"/>
  <c r="H722" i="1"/>
  <c r="E721" i="1"/>
  <c r="E722" i="1" s="1"/>
  <c r="G722" i="1" s="1"/>
  <c r="K719" i="1"/>
  <c r="J719" i="1"/>
  <c r="I719" i="1"/>
  <c r="H719" i="1"/>
  <c r="E718" i="1"/>
  <c r="E719" i="1" s="1"/>
  <c r="G719" i="1" s="1"/>
  <c r="K704" i="1"/>
  <c r="J704" i="1"/>
  <c r="I704" i="1"/>
  <c r="H704" i="1"/>
  <c r="E703" i="1"/>
  <c r="E704" i="1" s="1"/>
  <c r="G704" i="1" s="1"/>
  <c r="K701" i="1"/>
  <c r="J701" i="1"/>
  <c r="I701" i="1"/>
  <c r="H701" i="1"/>
  <c r="E700" i="1"/>
  <c r="E701" i="1" s="1"/>
  <c r="G701" i="1" s="1"/>
  <c r="K698" i="1"/>
  <c r="J698" i="1"/>
  <c r="I698" i="1"/>
  <c r="H698" i="1"/>
  <c r="E697" i="1"/>
  <c r="E698" i="1" s="1"/>
  <c r="G698" i="1" s="1"/>
  <c r="K695" i="1"/>
  <c r="J695" i="1"/>
  <c r="I695" i="1"/>
  <c r="H695" i="1"/>
  <c r="E695" i="1"/>
  <c r="G695" i="1" s="1"/>
  <c r="K674" i="1"/>
  <c r="J674" i="1"/>
  <c r="I674" i="1"/>
  <c r="H674" i="1"/>
  <c r="E673" i="1"/>
  <c r="E674" i="1" s="1"/>
  <c r="G674" i="1" s="1"/>
  <c r="K671" i="1"/>
  <c r="J671" i="1"/>
  <c r="I671" i="1"/>
  <c r="H671" i="1"/>
  <c r="E670" i="1"/>
  <c r="E671" i="1" s="1"/>
  <c r="G671" i="1" s="1"/>
  <c r="K668" i="1"/>
  <c r="J668" i="1"/>
  <c r="I668" i="1"/>
  <c r="H668" i="1"/>
  <c r="E667" i="1"/>
  <c r="E668" i="1" s="1"/>
  <c r="G668" i="1" s="1"/>
  <c r="K665" i="1"/>
  <c r="J665" i="1"/>
  <c r="I665" i="1"/>
  <c r="H665" i="1"/>
  <c r="E664" i="1"/>
  <c r="E665" i="1" s="1"/>
  <c r="G665" i="1" s="1"/>
  <c r="K662" i="1"/>
  <c r="J662" i="1"/>
  <c r="I662" i="1"/>
  <c r="H662" i="1"/>
  <c r="E661" i="1"/>
  <c r="E662" i="1" s="1"/>
  <c r="G662" i="1" s="1"/>
  <c r="K659" i="1"/>
  <c r="J659" i="1"/>
  <c r="I659" i="1"/>
  <c r="H659" i="1"/>
  <c r="E658" i="1"/>
  <c r="E659" i="1" s="1"/>
  <c r="G659" i="1" s="1"/>
  <c r="K638" i="1"/>
  <c r="J638" i="1"/>
  <c r="I638" i="1"/>
  <c r="H638" i="1"/>
  <c r="E637" i="1"/>
  <c r="E638" i="1" s="1"/>
  <c r="G638" i="1" s="1"/>
  <c r="K613" i="1"/>
  <c r="J613" i="1"/>
  <c r="I613" i="1"/>
  <c r="H613" i="1"/>
  <c r="E612" i="1"/>
  <c r="E613" i="1" s="1"/>
  <c r="G613" i="1" s="1"/>
  <c r="K610" i="1"/>
  <c r="J610" i="1"/>
  <c r="I610" i="1"/>
  <c r="H610" i="1"/>
  <c r="E609" i="1"/>
  <c r="E610" i="1" s="1"/>
  <c r="G610" i="1" s="1"/>
  <c r="K607" i="1"/>
  <c r="J607" i="1"/>
  <c r="I607" i="1"/>
  <c r="H607" i="1"/>
  <c r="E606" i="1"/>
  <c r="E607" i="1" s="1"/>
  <c r="G607" i="1" s="1"/>
  <c r="K604" i="1"/>
  <c r="J604" i="1"/>
  <c r="I604" i="1"/>
  <c r="H604" i="1"/>
  <c r="E603" i="1"/>
  <c r="E604" i="1" s="1"/>
  <c r="G604" i="1" s="1"/>
  <c r="K601" i="1"/>
  <c r="J601" i="1"/>
  <c r="I601" i="1"/>
  <c r="H601" i="1"/>
  <c r="E600" i="1"/>
  <c r="G600" i="1" s="1"/>
  <c r="K598" i="1"/>
  <c r="J598" i="1"/>
  <c r="I598" i="1"/>
  <c r="H598" i="1"/>
  <c r="E597" i="1"/>
  <c r="E598" i="1" s="1"/>
  <c r="G598" i="1" s="1"/>
  <c r="K595" i="1"/>
  <c r="J595" i="1"/>
  <c r="I595" i="1"/>
  <c r="H595" i="1"/>
  <c r="E594" i="1"/>
  <c r="E595" i="1" s="1"/>
  <c r="G595" i="1" s="1"/>
  <c r="K592" i="1"/>
  <c r="J592" i="1"/>
  <c r="I592" i="1"/>
  <c r="H592" i="1"/>
  <c r="E591" i="1"/>
  <c r="E592" i="1" s="1"/>
  <c r="G592" i="1" s="1"/>
  <c r="K589" i="1"/>
  <c r="J589" i="1"/>
  <c r="I589" i="1"/>
  <c r="H589" i="1"/>
  <c r="E588" i="1"/>
  <c r="G588" i="1" s="1"/>
  <c r="K586" i="1"/>
  <c r="J586" i="1"/>
  <c r="I586" i="1"/>
  <c r="H586" i="1"/>
  <c r="E585" i="1"/>
  <c r="E586" i="1" s="1"/>
  <c r="G586" i="1" s="1"/>
  <c r="K583" i="1"/>
  <c r="J583" i="1"/>
  <c r="I583" i="1"/>
  <c r="H583" i="1"/>
  <c r="E582" i="1"/>
  <c r="E583" i="1" s="1"/>
  <c r="G583" i="1" s="1"/>
  <c r="K580" i="1"/>
  <c r="J580" i="1"/>
  <c r="I580" i="1"/>
  <c r="H580" i="1"/>
  <c r="E579" i="1"/>
  <c r="E580" i="1" s="1"/>
  <c r="G580" i="1" s="1"/>
  <c r="K577" i="1"/>
  <c r="J577" i="1"/>
  <c r="I577" i="1"/>
  <c r="H577" i="1"/>
  <c r="E576" i="1"/>
  <c r="G576" i="1" s="1"/>
  <c r="K574" i="1"/>
  <c r="J574" i="1"/>
  <c r="I574" i="1"/>
  <c r="H574" i="1"/>
  <c r="E573" i="1"/>
  <c r="E574" i="1" s="1"/>
  <c r="G574" i="1" s="1"/>
  <c r="K571" i="1"/>
  <c r="J571" i="1"/>
  <c r="I571" i="1"/>
  <c r="H571" i="1"/>
  <c r="E570" i="1"/>
  <c r="E571" i="1" s="1"/>
  <c r="G571" i="1" s="1"/>
  <c r="K568" i="1"/>
  <c r="J568" i="1"/>
  <c r="I568" i="1"/>
  <c r="H568" i="1"/>
  <c r="E567" i="1"/>
  <c r="E568" i="1" s="1"/>
  <c r="G568" i="1" s="1"/>
  <c r="K565" i="1"/>
  <c r="J565" i="1"/>
  <c r="I565" i="1"/>
  <c r="H565" i="1"/>
  <c r="E564" i="1"/>
  <c r="E565" i="1" s="1"/>
  <c r="G565" i="1" s="1"/>
  <c r="K562" i="1"/>
  <c r="J562" i="1"/>
  <c r="I562" i="1"/>
  <c r="H562" i="1"/>
  <c r="E561" i="1"/>
  <c r="E562" i="1" s="1"/>
  <c r="G562" i="1" s="1"/>
  <c r="K559" i="1"/>
  <c r="J559" i="1"/>
  <c r="I559" i="1"/>
  <c r="H559" i="1"/>
  <c r="E558" i="1"/>
  <c r="G558" i="1" s="1"/>
  <c r="K556" i="1"/>
  <c r="J556" i="1"/>
  <c r="I556" i="1"/>
  <c r="H556" i="1"/>
  <c r="E555" i="1"/>
  <c r="E556" i="1" s="1"/>
  <c r="G556" i="1" s="1"/>
  <c r="K553" i="1"/>
  <c r="J553" i="1"/>
  <c r="I553" i="1"/>
  <c r="H553" i="1"/>
  <c r="E552" i="1"/>
  <c r="E553" i="1" s="1"/>
  <c r="G553" i="1" s="1"/>
  <c r="K550" i="1"/>
  <c r="J550" i="1"/>
  <c r="I550" i="1"/>
  <c r="H550" i="1"/>
  <c r="E549" i="1"/>
  <c r="G549" i="1" s="1"/>
  <c r="K547" i="1"/>
  <c r="J547" i="1"/>
  <c r="I547" i="1"/>
  <c r="H547" i="1"/>
  <c r="E546" i="1"/>
  <c r="E547" i="1" s="1"/>
  <c r="G547" i="1" s="1"/>
  <c r="K544" i="1"/>
  <c r="J544" i="1"/>
  <c r="I544" i="1"/>
  <c r="H544" i="1"/>
  <c r="E543" i="1"/>
  <c r="G543" i="1" s="1"/>
  <c r="K541" i="1"/>
  <c r="J541" i="1"/>
  <c r="I541" i="1"/>
  <c r="H541" i="1"/>
  <c r="E540" i="1"/>
  <c r="G540" i="1" s="1"/>
  <c r="K538" i="1"/>
  <c r="J538" i="1"/>
  <c r="I538" i="1"/>
  <c r="H538" i="1"/>
  <c r="E537" i="1"/>
  <c r="E538" i="1" s="1"/>
  <c r="G538" i="1" s="1"/>
  <c r="K535" i="1"/>
  <c r="J535" i="1"/>
  <c r="I535" i="1"/>
  <c r="H535" i="1"/>
  <c r="E534" i="1"/>
  <c r="G534" i="1" s="1"/>
  <c r="K527" i="1"/>
  <c r="J527" i="1"/>
  <c r="I527" i="1"/>
  <c r="H527" i="1"/>
  <c r="E526" i="1"/>
  <c r="E527" i="1" s="1"/>
  <c r="G527" i="1" s="1"/>
  <c r="K524" i="1"/>
  <c r="J524" i="1"/>
  <c r="I524" i="1"/>
  <c r="H524" i="1"/>
  <c r="E523" i="1"/>
  <c r="E524" i="1" s="1"/>
  <c r="G524" i="1" s="1"/>
  <c r="K521" i="1"/>
  <c r="J521" i="1"/>
  <c r="I521" i="1"/>
  <c r="H521" i="1"/>
  <c r="E520" i="1"/>
  <c r="E521" i="1" s="1"/>
  <c r="G521" i="1" s="1"/>
  <c r="K518" i="1"/>
  <c r="J518" i="1"/>
  <c r="I518" i="1"/>
  <c r="H518" i="1"/>
  <c r="E517" i="1"/>
  <c r="E518" i="1" s="1"/>
  <c r="G518" i="1" s="1"/>
  <c r="K515" i="1"/>
  <c r="J515" i="1"/>
  <c r="I515" i="1"/>
  <c r="H515" i="1"/>
  <c r="E514" i="1"/>
  <c r="E515" i="1" s="1"/>
  <c r="G515" i="1" s="1"/>
  <c r="K512" i="1"/>
  <c r="J512" i="1"/>
  <c r="I512" i="1"/>
  <c r="H512" i="1"/>
  <c r="E511" i="1"/>
  <c r="E512" i="1" s="1"/>
  <c r="G512" i="1" s="1"/>
  <c r="K509" i="1"/>
  <c r="J509" i="1"/>
  <c r="I509" i="1"/>
  <c r="H509" i="1"/>
  <c r="E508" i="1"/>
  <c r="E509" i="1" s="1"/>
  <c r="G509" i="1" s="1"/>
  <c r="K506" i="1"/>
  <c r="J506" i="1"/>
  <c r="I506" i="1"/>
  <c r="H506" i="1"/>
  <c r="E505" i="1"/>
  <c r="E506" i="1" s="1"/>
  <c r="G506" i="1" s="1"/>
  <c r="K503" i="1"/>
  <c r="J503" i="1"/>
  <c r="I503" i="1"/>
  <c r="H503" i="1"/>
  <c r="E502" i="1"/>
  <c r="E503" i="1" s="1"/>
  <c r="G503" i="1" s="1"/>
  <c r="K500" i="1"/>
  <c r="J500" i="1"/>
  <c r="I500" i="1"/>
  <c r="H500" i="1"/>
  <c r="E499" i="1"/>
  <c r="E500" i="1" s="1"/>
  <c r="G500" i="1" s="1"/>
  <c r="K497" i="1"/>
  <c r="J497" i="1"/>
  <c r="I497" i="1"/>
  <c r="H497" i="1"/>
  <c r="E496" i="1"/>
  <c r="G496" i="1" s="1"/>
  <c r="K494" i="1"/>
  <c r="J494" i="1"/>
  <c r="I494" i="1"/>
  <c r="H494" i="1"/>
  <c r="E493" i="1"/>
  <c r="E494" i="1" s="1"/>
  <c r="G494" i="1" s="1"/>
  <c r="K491" i="1"/>
  <c r="J491" i="1"/>
  <c r="I491" i="1"/>
  <c r="H491" i="1"/>
  <c r="E490" i="1"/>
  <c r="G490" i="1" s="1"/>
  <c r="K488" i="1"/>
  <c r="J488" i="1"/>
  <c r="I488" i="1"/>
  <c r="H488" i="1"/>
  <c r="E487" i="1"/>
  <c r="E488" i="1" s="1"/>
  <c r="G488" i="1" s="1"/>
  <c r="K485" i="1"/>
  <c r="J485" i="1"/>
  <c r="I485" i="1"/>
  <c r="H485" i="1"/>
  <c r="E484" i="1"/>
  <c r="E485" i="1" s="1"/>
  <c r="G485" i="1" s="1"/>
  <c r="K482" i="1"/>
  <c r="J482" i="1"/>
  <c r="I482" i="1"/>
  <c r="H482" i="1"/>
  <c r="E481" i="1"/>
  <c r="G481" i="1" s="1"/>
  <c r="K479" i="1"/>
  <c r="J479" i="1"/>
  <c r="I479" i="1"/>
  <c r="H479" i="1"/>
  <c r="E478" i="1"/>
  <c r="G478" i="1" s="1"/>
  <c r="K476" i="1"/>
  <c r="J476" i="1"/>
  <c r="I476" i="1"/>
  <c r="H476" i="1"/>
  <c r="E475" i="1"/>
  <c r="G475" i="1" s="1"/>
  <c r="K473" i="1"/>
  <c r="J473" i="1"/>
  <c r="I473" i="1"/>
  <c r="H473" i="1"/>
  <c r="E472" i="1"/>
  <c r="G472" i="1" s="1"/>
  <c r="K470" i="1"/>
  <c r="J470" i="1"/>
  <c r="I470" i="1"/>
  <c r="H470" i="1"/>
  <c r="E469" i="1"/>
  <c r="E470" i="1" s="1"/>
  <c r="G470" i="1" s="1"/>
  <c r="K467" i="1"/>
  <c r="J467" i="1"/>
  <c r="I467" i="1"/>
  <c r="H467" i="1"/>
  <c r="E466" i="1"/>
  <c r="E467" i="1" s="1"/>
  <c r="G467" i="1" s="1"/>
  <c r="K464" i="1"/>
  <c r="J464" i="1"/>
  <c r="I464" i="1"/>
  <c r="H464" i="1"/>
  <c r="E463" i="1"/>
  <c r="G463" i="1" s="1"/>
  <c r="K461" i="1"/>
  <c r="J461" i="1"/>
  <c r="I461" i="1"/>
  <c r="H461" i="1"/>
  <c r="E460" i="1"/>
  <c r="G460" i="1" s="1"/>
  <c r="K458" i="1"/>
  <c r="J458" i="1"/>
  <c r="I458" i="1"/>
  <c r="H458" i="1"/>
  <c r="E457" i="1"/>
  <c r="K455" i="1"/>
  <c r="J455" i="1"/>
  <c r="I455" i="1"/>
  <c r="H455" i="1"/>
  <c r="E454" i="1"/>
  <c r="E455" i="1" s="1"/>
  <c r="G455" i="1" s="1"/>
  <c r="K452" i="1"/>
  <c r="J452" i="1"/>
  <c r="I452" i="1"/>
  <c r="H452" i="1"/>
  <c r="E451" i="1"/>
  <c r="E452" i="1" s="1"/>
  <c r="G452" i="1" s="1"/>
  <c r="K449" i="1"/>
  <c r="J449" i="1"/>
  <c r="I449" i="1"/>
  <c r="H449" i="1"/>
  <c r="E448" i="1"/>
  <c r="E449" i="1" s="1"/>
  <c r="G449" i="1" s="1"/>
  <c r="K446" i="1"/>
  <c r="J446" i="1"/>
  <c r="I446" i="1"/>
  <c r="H446" i="1"/>
  <c r="E445" i="1"/>
  <c r="E446" i="1" s="1"/>
  <c r="G446" i="1" s="1"/>
  <c r="K443" i="1"/>
  <c r="J443" i="1"/>
  <c r="I443" i="1"/>
  <c r="H443" i="1"/>
  <c r="E442" i="1"/>
  <c r="E443" i="1" s="1"/>
  <c r="G443" i="1" s="1"/>
  <c r="K440" i="1"/>
  <c r="J440" i="1"/>
  <c r="I440" i="1"/>
  <c r="H440" i="1"/>
  <c r="E439" i="1"/>
  <c r="G439" i="1" s="1"/>
  <c r="K437" i="1"/>
  <c r="J437" i="1"/>
  <c r="I437" i="1"/>
  <c r="H437" i="1"/>
  <c r="E436" i="1"/>
  <c r="E437" i="1" s="1"/>
  <c r="G437" i="1" s="1"/>
  <c r="K434" i="1"/>
  <c r="J434" i="1"/>
  <c r="I434" i="1"/>
  <c r="H434" i="1"/>
  <c r="E433" i="1"/>
  <c r="E434" i="1" s="1"/>
  <c r="G434" i="1" s="1"/>
  <c r="G1158" i="1"/>
  <c r="B1188" i="1"/>
  <c r="B1187" i="1"/>
  <c r="E1127" i="1"/>
  <c r="G1127" i="1" s="1"/>
  <c r="G1122" i="1"/>
  <c r="E811" i="1" l="1"/>
  <c r="G811" i="1" s="1"/>
  <c r="G810" i="1"/>
  <c r="E802" i="1"/>
  <c r="G802" i="1" s="1"/>
  <c r="G801" i="1"/>
  <c r="E916" i="1"/>
  <c r="G916" i="1" s="1"/>
  <c r="G915" i="1"/>
  <c r="E826" i="1"/>
  <c r="G826" i="1" s="1"/>
  <c r="G825" i="1"/>
  <c r="E817" i="1"/>
  <c r="G817" i="1" s="1"/>
  <c r="G816" i="1"/>
  <c r="E877" i="1"/>
  <c r="G877" i="1" s="1"/>
  <c r="G876" i="1"/>
  <c r="E784" i="1"/>
  <c r="G784" i="1" s="1"/>
  <c r="G783" i="1"/>
  <c r="E814" i="1"/>
  <c r="G814" i="1" s="1"/>
  <c r="G813" i="1"/>
  <c r="E865" i="1"/>
  <c r="G865" i="1" s="1"/>
  <c r="G864" i="1"/>
  <c r="E847" i="1"/>
  <c r="G847" i="1" s="1"/>
  <c r="G846" i="1"/>
  <c r="E883" i="1"/>
  <c r="G883" i="1" s="1"/>
  <c r="G882" i="1"/>
  <c r="E907" i="1"/>
  <c r="G907" i="1" s="1"/>
  <c r="G906" i="1"/>
  <c r="G1144" i="1"/>
  <c r="E919" i="1"/>
  <c r="G919" i="1" s="1"/>
  <c r="G918" i="1"/>
  <c r="E829" i="1"/>
  <c r="G829" i="1" s="1"/>
  <c r="G828" i="1"/>
  <c r="E910" i="1"/>
  <c r="G910" i="1" s="1"/>
  <c r="G909" i="1"/>
  <c r="E880" i="1"/>
  <c r="G880" i="1" s="1"/>
  <c r="G879" i="1"/>
  <c r="E787" i="1"/>
  <c r="G787" i="1" s="1"/>
  <c r="G786" i="1"/>
  <c r="E892" i="1"/>
  <c r="G892" i="1" s="1"/>
  <c r="G891" i="1"/>
  <c r="E868" i="1"/>
  <c r="G868" i="1" s="1"/>
  <c r="G867" i="1"/>
  <c r="E808" i="1"/>
  <c r="G808" i="1" s="1"/>
  <c r="G807" i="1"/>
  <c r="E850" i="1"/>
  <c r="G850" i="1" s="1"/>
  <c r="G849" i="1"/>
  <c r="E805" i="1"/>
  <c r="G805" i="1" s="1"/>
  <c r="G804" i="1"/>
  <c r="E922" i="1"/>
  <c r="G922" i="1" s="1"/>
  <c r="G921" i="1"/>
  <c r="E832" i="1"/>
  <c r="G832" i="1" s="1"/>
  <c r="G831" i="1"/>
  <c r="E925" i="1"/>
  <c r="G925" i="1" s="1"/>
  <c r="G924" i="1"/>
  <c r="E913" i="1"/>
  <c r="G913" i="1" s="1"/>
  <c r="G912" i="1"/>
  <c r="E823" i="1"/>
  <c r="G823" i="1" s="1"/>
  <c r="G822" i="1"/>
  <c r="E790" i="1"/>
  <c r="G790" i="1" s="1"/>
  <c r="G789" i="1"/>
  <c r="E904" i="1"/>
  <c r="G904" i="1" s="1"/>
  <c r="G903" i="1"/>
  <c r="E871" i="1"/>
  <c r="G871" i="1" s="1"/>
  <c r="G870" i="1"/>
  <c r="E458" i="1"/>
  <c r="G458" i="1" s="1"/>
  <c r="G457" i="1"/>
  <c r="E862" i="1"/>
  <c r="G862" i="1" s="1"/>
  <c r="E895" i="1"/>
  <c r="H896" i="1"/>
  <c r="E835" i="1"/>
  <c r="G835" i="1" s="1"/>
  <c r="E853" i="1"/>
  <c r="G853" i="1" s="1"/>
  <c r="E886" i="1"/>
  <c r="G886" i="1" s="1"/>
  <c r="E820" i="1"/>
  <c r="G820" i="1" s="1"/>
  <c r="E497" i="1"/>
  <c r="G497" i="1" s="1"/>
  <c r="G487" i="1"/>
  <c r="E541" i="1"/>
  <c r="G541" i="1" s="1"/>
  <c r="G579" i="1"/>
  <c r="E589" i="1"/>
  <c r="G589" i="1" s="1"/>
  <c r="E473" i="1"/>
  <c r="G473" i="1" s="1"/>
  <c r="E491" i="1"/>
  <c r="G491" i="1" s="1"/>
  <c r="G594" i="1"/>
  <c r="E464" i="1"/>
  <c r="G464" i="1" s="1"/>
  <c r="E544" i="1"/>
  <c r="G544" i="1" s="1"/>
  <c r="G561" i="1"/>
  <c r="E725" i="1"/>
  <c r="G725" i="1" s="1"/>
  <c r="G523" i="1"/>
  <c r="G555" i="1"/>
  <c r="E601" i="1"/>
  <c r="G601" i="1" s="1"/>
  <c r="E550" i="1"/>
  <c r="G550" i="1" s="1"/>
  <c r="G980" i="1"/>
  <c r="E440" i="1"/>
  <c r="G440" i="1" s="1"/>
  <c r="G448" i="1"/>
  <c r="E476" i="1"/>
  <c r="G476" i="1" s="1"/>
  <c r="E535" i="1"/>
  <c r="G535" i="1" s="1"/>
  <c r="G736" i="1"/>
  <c r="G661" i="1"/>
  <c r="E796" i="1"/>
  <c r="G796" i="1" s="1"/>
  <c r="G697" i="1"/>
  <c r="E740" i="1"/>
  <c r="G740" i="1" s="1"/>
  <c r="G564" i="1"/>
  <c r="E461" i="1"/>
  <c r="G461" i="1" s="1"/>
  <c r="G517" i="1"/>
  <c r="G748" i="1"/>
  <c r="E769" i="1"/>
  <c r="G769" i="1" s="1"/>
  <c r="G484" i="1"/>
  <c r="G733" i="1"/>
  <c r="E479" i="1"/>
  <c r="G479" i="1" s="1"/>
  <c r="G511" i="1"/>
  <c r="E559" i="1"/>
  <c r="G559" i="1" s="1"/>
  <c r="G591" i="1"/>
  <c r="G727" i="1"/>
  <c r="E772" i="1"/>
  <c r="G772" i="1" s="1"/>
  <c r="G983" i="1"/>
  <c r="G567" i="1"/>
  <c r="E577" i="1"/>
  <c r="G577" i="1" s="1"/>
  <c r="G721" i="1"/>
  <c r="G745" i="1"/>
  <c r="E799" i="1"/>
  <c r="G799" i="1" s="1"/>
  <c r="E482" i="1"/>
  <c r="G482" i="1" s="1"/>
  <c r="G730" i="1"/>
  <c r="G466" i="1"/>
  <c r="G658" i="1"/>
  <c r="G546" i="1"/>
  <c r="G603" i="1"/>
  <c r="G700" i="1"/>
  <c r="E793" i="1"/>
  <c r="G793" i="1" s="1"/>
  <c r="G1113" i="1"/>
  <c r="G1182" i="1" s="1"/>
  <c r="G995" i="1"/>
  <c r="G992" i="1"/>
  <c r="G989" i="1"/>
  <c r="G986" i="1"/>
  <c r="G977" i="1"/>
  <c r="G974" i="1"/>
  <c r="G765" i="1"/>
  <c r="G762" i="1"/>
  <c r="G759" i="1"/>
  <c r="G756" i="1"/>
  <c r="G751" i="1"/>
  <c r="G742" i="1"/>
  <c r="G718" i="1"/>
  <c r="G703" i="1"/>
  <c r="G694" i="1"/>
  <c r="G673" i="1"/>
  <c r="G670" i="1"/>
  <c r="G667" i="1"/>
  <c r="G664" i="1"/>
  <c r="G637" i="1"/>
  <c r="G612" i="1"/>
  <c r="G609" i="1"/>
  <c r="G606" i="1"/>
  <c r="G597" i="1"/>
  <c r="G585" i="1"/>
  <c r="G582" i="1"/>
  <c r="G573" i="1"/>
  <c r="G570" i="1"/>
  <c r="G552" i="1"/>
  <c r="G537" i="1"/>
  <c r="G526" i="1"/>
  <c r="G520" i="1"/>
  <c r="G514" i="1"/>
  <c r="G508" i="1"/>
  <c r="G505" i="1"/>
  <c r="G502" i="1"/>
  <c r="G499" i="1"/>
  <c r="G493" i="1"/>
  <c r="G469" i="1"/>
  <c r="G454" i="1"/>
  <c r="G451" i="1"/>
  <c r="G445" i="1"/>
  <c r="G442" i="1"/>
  <c r="G436" i="1"/>
  <c r="G433" i="1"/>
  <c r="G1188" i="1"/>
  <c r="G73" i="1"/>
  <c r="G72" i="1"/>
  <c r="G100" i="1"/>
  <c r="G99" i="1"/>
  <c r="G97" i="1"/>
  <c r="G96" i="1"/>
  <c r="G94" i="1"/>
  <c r="G93" i="1"/>
  <c r="E896" i="1" l="1"/>
  <c r="G896" i="1" s="1"/>
  <c r="G895" i="1"/>
  <c r="G774" i="1"/>
  <c r="G1173" i="1" s="1"/>
  <c r="G1073" i="1"/>
  <c r="G966" i="1"/>
  <c r="G1176" i="1" s="1"/>
  <c r="G91" i="1" l="1"/>
  <c r="G90" i="1"/>
  <c r="G88" i="1" l="1"/>
  <c r="G87" i="1"/>
  <c r="G85" i="1"/>
  <c r="G84" i="1"/>
  <c r="G82" i="1"/>
  <c r="G81" i="1"/>
  <c r="G79" i="1"/>
  <c r="G78" i="1"/>
  <c r="G76" i="1"/>
  <c r="G75" i="1"/>
  <c r="G70" i="1"/>
  <c r="G69" i="1"/>
  <c r="G67" i="1"/>
  <c r="G66" i="1"/>
  <c r="G49" i="1"/>
  <c r="G47" i="1"/>
  <c r="G34" i="1"/>
  <c r="G32" i="1"/>
  <c r="G30" i="1"/>
  <c r="G28" i="1"/>
  <c r="G26" i="1"/>
  <c r="G24" i="1"/>
  <c r="G22" i="1"/>
  <c r="G20" i="1"/>
  <c r="G18" i="1"/>
  <c r="G16" i="1"/>
  <c r="G14" i="1"/>
  <c r="B1182" i="1"/>
  <c r="B1181" i="1"/>
  <c r="G54" i="1" l="1"/>
  <c r="G1164" i="1"/>
  <c r="E291" i="1" l="1"/>
  <c r="G291" i="1" s="1"/>
  <c r="G210" i="1" l="1"/>
  <c r="E423" i="1" l="1"/>
  <c r="G423" i="1" s="1"/>
  <c r="E417" i="1"/>
  <c r="G417" i="1" s="1"/>
  <c r="E414" i="1"/>
  <c r="G414" i="1" s="1"/>
  <c r="E411" i="1"/>
  <c r="G411" i="1" s="1"/>
  <c r="E408" i="1"/>
  <c r="G408" i="1" s="1"/>
  <c r="E405" i="1"/>
  <c r="G405" i="1" s="1"/>
  <c r="E399" i="1"/>
  <c r="G399" i="1" s="1"/>
  <c r="E396" i="1"/>
  <c r="G396" i="1" s="1"/>
  <c r="E393" i="1"/>
  <c r="G393" i="1" s="1"/>
  <c r="E390" i="1"/>
  <c r="G390" i="1" s="1"/>
  <c r="E387" i="1"/>
  <c r="G387" i="1" s="1"/>
  <c r="E384" i="1"/>
  <c r="G384" i="1" s="1"/>
  <c r="E381" i="1"/>
  <c r="G381" i="1" s="1"/>
  <c r="E343" i="1"/>
  <c r="G343" i="1" s="1"/>
  <c r="E337" i="1"/>
  <c r="G337" i="1" s="1"/>
  <c r="E334" i="1"/>
  <c r="G334" i="1" s="1"/>
  <c r="E361" i="1"/>
  <c r="G361" i="1" s="1"/>
  <c r="E367" i="1"/>
  <c r="G367" i="1" s="1"/>
  <c r="E323" i="1"/>
  <c r="G323" i="1" s="1"/>
  <c r="G320" i="1"/>
  <c r="E317" i="1"/>
  <c r="G317" i="1" s="1"/>
  <c r="E314" i="1"/>
  <c r="G314" i="1" s="1"/>
  <c r="E311" i="1"/>
  <c r="G311" i="1" s="1"/>
  <c r="E308" i="1"/>
  <c r="G308" i="1" s="1"/>
  <c r="E305" i="1"/>
  <c r="G305" i="1" s="1"/>
  <c r="E302" i="1"/>
  <c r="G302" i="1" s="1"/>
  <c r="E299" i="1"/>
  <c r="G299" i="1" s="1"/>
  <c r="E288" i="1"/>
  <c r="G288" i="1" s="1"/>
  <c r="E285" i="1"/>
  <c r="G285" i="1" s="1"/>
  <c r="E282" i="1"/>
  <c r="G282" i="1" s="1"/>
  <c r="E279" i="1"/>
  <c r="G279" i="1" s="1"/>
  <c r="E276" i="1"/>
  <c r="G276" i="1" s="1"/>
  <c r="E273" i="1"/>
  <c r="G273" i="1" s="1"/>
  <c r="E270" i="1"/>
  <c r="G270" i="1" s="1"/>
  <c r="E267" i="1"/>
  <c r="G267" i="1" s="1"/>
  <c r="E264" i="1"/>
  <c r="G264" i="1" s="1"/>
  <c r="E261" i="1"/>
  <c r="G261" i="1" s="1"/>
  <c r="E258" i="1"/>
  <c r="G258" i="1" s="1"/>
  <c r="E255" i="1"/>
  <c r="G255" i="1" s="1"/>
  <c r="E252" i="1"/>
  <c r="G252" i="1" s="1"/>
  <c r="E249" i="1"/>
  <c r="G249" i="1" s="1"/>
  <c r="E246" i="1"/>
  <c r="G246" i="1" s="1"/>
  <c r="E138" i="1"/>
  <c r="G138" i="1" s="1"/>
  <c r="E132" i="1"/>
  <c r="G132" i="1" s="1"/>
  <c r="E126" i="1"/>
  <c r="G126" i="1" s="1"/>
  <c r="E120" i="1"/>
  <c r="G120" i="1" s="1"/>
  <c r="E370" i="1" l="1"/>
  <c r="G370" i="1" s="1"/>
  <c r="E349" i="1"/>
  <c r="G349" i="1" s="1"/>
  <c r="E352" i="1"/>
  <c r="G352" i="1" s="1"/>
  <c r="E355" i="1"/>
  <c r="G355" i="1" s="1"/>
  <c r="E346" i="1"/>
  <c r="G346" i="1" s="1"/>
  <c r="E402" i="1"/>
  <c r="G402" i="1" s="1"/>
  <c r="E331" i="1"/>
  <c r="G331" i="1" s="1"/>
  <c r="E358" i="1"/>
  <c r="G358" i="1" s="1"/>
  <c r="E373" i="1"/>
  <c r="G373" i="1" s="1"/>
  <c r="E340" i="1" l="1"/>
  <c r="G340" i="1" s="1"/>
  <c r="E162" i="1" l="1"/>
  <c r="G162" i="1" s="1"/>
  <c r="E156" i="1"/>
  <c r="G156" i="1" s="1"/>
  <c r="E174" i="1"/>
  <c r="G174" i="1" s="1"/>
  <c r="E180" i="1"/>
  <c r="G180" i="1" s="1"/>
  <c r="E186" i="1"/>
  <c r="G186" i="1" s="1"/>
  <c r="E168" i="1"/>
  <c r="G168" i="1" s="1"/>
  <c r="E192" i="1"/>
  <c r="G192" i="1" s="1"/>
  <c r="E198" i="1"/>
  <c r="G198" i="1" s="1"/>
  <c r="E204" i="1"/>
  <c r="G204" i="1" s="1"/>
  <c r="E150" i="1"/>
  <c r="G150" i="1" s="1"/>
  <c r="E144" i="1" l="1"/>
  <c r="G144" i="1" s="1"/>
  <c r="E239" i="1"/>
  <c r="G239" i="1" s="1"/>
  <c r="E364" i="1" l="1"/>
  <c r="G364" i="1" s="1"/>
  <c r="E236" i="1"/>
  <c r="G236" i="1" s="1"/>
  <c r="B1185" i="1"/>
  <c r="B1184" i="1"/>
  <c r="G1185" i="1" l="1"/>
  <c r="B1179" i="1" l="1"/>
  <c r="B1178" i="1"/>
  <c r="B1176" i="1"/>
  <c r="B1175" i="1"/>
  <c r="B1173" i="1"/>
  <c r="B1172" i="1"/>
  <c r="B1170" i="1"/>
  <c r="B1169" i="1"/>
  <c r="B1167" i="1"/>
  <c r="B1166" i="1"/>
  <c r="B1164" i="1"/>
  <c r="B1163" i="1"/>
  <c r="G1179" i="1" l="1"/>
  <c r="J431" i="1" l="1"/>
  <c r="K431" i="1"/>
  <c r="I431" i="1"/>
  <c r="E430" i="1"/>
  <c r="G430" i="1" s="1"/>
  <c r="H431" i="1"/>
  <c r="E431" i="1" l="1"/>
  <c r="G431" i="1" l="1"/>
  <c r="G615" i="1" s="1"/>
  <c r="G1167" i="1" l="1"/>
  <c r="G1196" i="1" s="1"/>
  <c r="G52" i="10"/>
  <c r="G480" i="10"/>
  <c r="G495" i="10"/>
</calcChain>
</file>

<file path=xl/python.xml><?xml version="1.0" encoding="utf-8"?>
<python xmlns="http://schemas.microsoft.com/office/spreadsheetml/2023/python">
  <environmentDefinition id="{882DD1B0-6546-4DFA-8A08-902A380B44EA}">
    <initialization>
      <code xml:space="preserve">import numpy as np
import pandas as pd
import matplotlib.pyplot as plt
import seaborn as sns
import statsmodels as sm
import excel
import warnings
warnings.simplefilter('ignore')
excel.set_xl_scalar_conversion(excel.convert_to_scalar)
excel.set_xl_array_conversion(excel.convert_to_dataframe)
</code>
    </initialization>
  </environmentDefinition>
</python>
</file>

<file path=xl/sharedStrings.xml><?xml version="1.0" encoding="utf-8"?>
<sst xmlns="http://schemas.openxmlformats.org/spreadsheetml/2006/main" count="3017" uniqueCount="876">
  <si>
    <t>ITEM</t>
  </si>
  <si>
    <t>DESCRIPTION</t>
  </si>
  <si>
    <t>UNIT</t>
  </si>
  <si>
    <t>QTY</t>
  </si>
  <si>
    <t>RATE</t>
  </si>
  <si>
    <t>TOTAL</t>
  </si>
  <si>
    <t>BILL NO. 1</t>
  </si>
  <si>
    <t>Provisional and General items in order to comply with the Conditions of Contract associated with the works contained in this document.</t>
  </si>
  <si>
    <t>Item</t>
  </si>
  <si>
    <t>Insurances</t>
  </si>
  <si>
    <t>Mobilisation</t>
  </si>
  <si>
    <t>Project Management</t>
  </si>
  <si>
    <t>Site Running Costs</t>
  </si>
  <si>
    <t>Demobilisation</t>
  </si>
  <si>
    <t>Vehicles</t>
  </si>
  <si>
    <t>OTHER ITEMS</t>
  </si>
  <si>
    <t>Any other items tenderers may wish to add of a preliminary and general nature not specifically mentioned above in order to comply with the specification and contract conditions. Please add below:</t>
  </si>
  <si>
    <t xml:space="preserve">Site Establishment </t>
  </si>
  <si>
    <t>Supply</t>
  </si>
  <si>
    <t>No</t>
  </si>
  <si>
    <t>Install</t>
  </si>
  <si>
    <t>2.2.1</t>
  </si>
  <si>
    <t>m</t>
  </si>
  <si>
    <t>2.2.2</t>
  </si>
  <si>
    <t>2.2.4</t>
  </si>
  <si>
    <t>2.2.5</t>
  </si>
  <si>
    <t>2.2.6</t>
  </si>
  <si>
    <t>2.2.7</t>
  </si>
  <si>
    <t>2.2.8</t>
  </si>
  <si>
    <t>2.2.9</t>
  </si>
  <si>
    <t>2.2.10</t>
  </si>
  <si>
    <t>2.2.11</t>
  </si>
  <si>
    <t>2.2.12</t>
  </si>
  <si>
    <t>2.2.13</t>
  </si>
  <si>
    <t>CABLE LADDERS</t>
  </si>
  <si>
    <t>Similar or equal to O-line/Cabstrut Power way heavy duty cable ladder, including all necessary supports, clamps, strapping, welding lugs onto cast-in steel plates in Basement slab, brackets, splicers, hangers.  Cable ladders to be supported to 1m centres.</t>
  </si>
  <si>
    <t>2.3.1</t>
  </si>
  <si>
    <t>2.3.2</t>
  </si>
  <si>
    <t>2.3.3</t>
  </si>
  <si>
    <t>2.3.4</t>
  </si>
  <si>
    <t>BILL NO. 3</t>
  </si>
  <si>
    <t>3.1.1</t>
  </si>
  <si>
    <t>3.1.2</t>
  </si>
  <si>
    <t>3.1.3</t>
  </si>
  <si>
    <t>3.1.4</t>
  </si>
  <si>
    <t>3.1.5</t>
  </si>
  <si>
    <t>3.1.6</t>
  </si>
  <si>
    <t xml:space="preserve">All notices as required by the law on occupational and safety </t>
  </si>
  <si>
    <t>Sum</t>
  </si>
  <si>
    <t>9kg Dry powder fire extinguisher to complete with SANS 1152 </t>
  </si>
  <si>
    <t>First aid kit complete including mounting brackets, etc.</t>
  </si>
  <si>
    <t>Nameplates for all Energy Centre Rooms as well as Consumer's Substations as per specification</t>
  </si>
  <si>
    <t>MV ACCESSORIES AND MISCELLANEOUS EQUIPMENT</t>
  </si>
  <si>
    <t>3.2.1</t>
  </si>
  <si>
    <t>3.2.2</t>
  </si>
  <si>
    <t>3.2.3</t>
  </si>
  <si>
    <t>3.2.4</t>
  </si>
  <si>
    <t>BILL NO. 4</t>
  </si>
  <si>
    <t>POWER INSTALLATION FITTINGS AND ACCESSORIES</t>
  </si>
  <si>
    <t>4.1.1</t>
  </si>
  <si>
    <t>4.1.2</t>
  </si>
  <si>
    <t>4.1.3</t>
  </si>
  <si>
    <t>4.1.4</t>
  </si>
  <si>
    <t>4.1.5</t>
  </si>
  <si>
    <t>4.1.6</t>
  </si>
  <si>
    <t>4.1.8</t>
  </si>
  <si>
    <t>4.2.1</t>
  </si>
  <si>
    <t>4.2.2</t>
  </si>
  <si>
    <t>4.2.3</t>
  </si>
  <si>
    <t>4.2.4</t>
  </si>
  <si>
    <t>4.2.5</t>
  </si>
  <si>
    <t>4.2.6</t>
  </si>
  <si>
    <t>4.3.1</t>
  </si>
  <si>
    <t>4.3.3</t>
  </si>
  <si>
    <t>4.3.4</t>
  </si>
  <si>
    <t>4.3.5</t>
  </si>
  <si>
    <t>4.3.6</t>
  </si>
  <si>
    <t>4.3.7</t>
  </si>
  <si>
    <t>4.3.8</t>
  </si>
  <si>
    <t>4.3.9</t>
  </si>
  <si>
    <t>BILL NO. 5</t>
  </si>
  <si>
    <t>LIGHTING INSTALLATION FITTINGS AND ACCESSORIES</t>
  </si>
  <si>
    <t>5.1.1</t>
  </si>
  <si>
    <t>BILL NO. 6</t>
  </si>
  <si>
    <t xml:space="preserve">Trunking channel as per specification and drawings complete with mounting brackets, hangers, cover plates, knock outs, etc.
Wire baskets Similar or equal to O-Line/Cabstrut GS 75 heavy duty type Grid span wire mesh basket and accessories, including all necessary supports, clamps, strapping, brackets, splicers, hangers, etc.
</t>
  </si>
  <si>
    <t>BILL NO. 7</t>
  </si>
  <si>
    <t>FINAL SUMMARY PAGE</t>
  </si>
  <si>
    <t>Any other items tenderers may wish to add of a Technical nature not specifically mentioned above in order to comply with the specification and contract conditions. Please add below:</t>
  </si>
  <si>
    <t>4.1.11</t>
  </si>
  <si>
    <t>4.3.10</t>
  </si>
  <si>
    <t>4.3.11</t>
  </si>
  <si>
    <t>4.3.12</t>
  </si>
  <si>
    <t>4.1.12</t>
  </si>
  <si>
    <t>PRELIMINARIES AND GENERAL</t>
  </si>
  <si>
    <t>BILL NO. 2</t>
  </si>
  <si>
    <t>LOW VOLTAGE DISTRIBUTION BOARDS</t>
  </si>
  <si>
    <t>HVAC INSTALLATION</t>
  </si>
  <si>
    <t>2.2.14</t>
  </si>
  <si>
    <t>2.2.15</t>
  </si>
  <si>
    <t>2.2.16</t>
  </si>
  <si>
    <t>CONDITIONS OF CONTRACT</t>
  </si>
  <si>
    <t>Test, Commission and prepare As-Built drawings</t>
  </si>
  <si>
    <t>Laminated drawings for all Plant rooms and Network rooms</t>
  </si>
  <si>
    <t>Site Tools and Instrumentation</t>
  </si>
  <si>
    <t>Maintenance and Guarantee for 12 months after practical completion</t>
  </si>
  <si>
    <t>TOTAL - BILL NO 1 CARRIED TO FINAL SUMMARY PAGE</t>
  </si>
  <si>
    <t>TOTAL - BILL NO 2 CARRIED TO FINAL SUMMARY PAGE</t>
  </si>
  <si>
    <t>TOTAL - BILL NO 3 CARRIED TO FINAL SUMMARY PAGE</t>
  </si>
  <si>
    <t>TOTAL - BILL NO 4 CARRIED TO FINAL SUMMARY PAGE</t>
  </si>
  <si>
    <t>TOTAL - BILL NO 5 CARRIED TO FINAL SUMMARY PAGE</t>
  </si>
  <si>
    <t>TOTAL - BILL NO 6 CARRIED TO FINAL SUMMARY PAGE</t>
  </si>
  <si>
    <t>LOW VOLTAGE INSTALLATION</t>
  </si>
  <si>
    <r>
      <t>70mm</t>
    </r>
    <r>
      <rPr>
        <vertAlign val="superscript"/>
        <sz val="9"/>
        <color indexed="8"/>
        <rFont val="Arial"/>
        <family val="2"/>
      </rPr>
      <t>2</t>
    </r>
    <r>
      <rPr>
        <sz val="9"/>
        <color indexed="8"/>
        <rFont val="Arial"/>
        <family val="2"/>
      </rPr>
      <t xml:space="preserve"> Copper earth conductor</t>
    </r>
  </si>
  <si>
    <r>
      <t>Earth Termination of 70mm</t>
    </r>
    <r>
      <rPr>
        <vertAlign val="superscript"/>
        <sz val="9"/>
        <color indexed="8"/>
        <rFont val="Arial"/>
        <family val="2"/>
      </rPr>
      <t>2</t>
    </r>
    <r>
      <rPr>
        <sz val="9"/>
        <color indexed="8"/>
        <rFont val="Arial"/>
        <family val="2"/>
      </rPr>
      <t xml:space="preserve"> earth conductor</t>
    </r>
  </si>
  <si>
    <t>1.0</t>
  </si>
  <si>
    <t>1.1</t>
  </si>
  <si>
    <t>1.2</t>
  </si>
  <si>
    <t>1.3</t>
  </si>
  <si>
    <t>1.4</t>
  </si>
  <si>
    <t>1.5</t>
  </si>
  <si>
    <t>1.6</t>
  </si>
  <si>
    <t>1.7</t>
  </si>
  <si>
    <t>1.8</t>
  </si>
  <si>
    <t>1.9</t>
  </si>
  <si>
    <t>1.10</t>
  </si>
  <si>
    <t>1.11</t>
  </si>
  <si>
    <t>1.12</t>
  </si>
  <si>
    <t>4.1</t>
  </si>
  <si>
    <t>MEDIUM VOLTAGE DISTRIBUTION SWITCHGEAR</t>
  </si>
  <si>
    <t>2.4.1</t>
  </si>
  <si>
    <t>2.4.2</t>
  </si>
  <si>
    <t>2.4.3</t>
  </si>
  <si>
    <t>3.1</t>
  </si>
  <si>
    <t>4.2</t>
  </si>
  <si>
    <t>5.1</t>
  </si>
  <si>
    <t>6.1</t>
  </si>
  <si>
    <t>BILL NO. 8</t>
  </si>
  <si>
    <t>PC SUMS</t>
  </si>
  <si>
    <t>8.1</t>
  </si>
  <si>
    <t>TOTAL - BILL NO 8 CARRIED TO FINAL SUMMARY PAGE</t>
  </si>
  <si>
    <t>3.2</t>
  </si>
  <si>
    <t>4.3</t>
  </si>
  <si>
    <t>2.4.4</t>
  </si>
  <si>
    <t>2.0</t>
  </si>
  <si>
    <t>2,5mm² 4C SWA Cu</t>
  </si>
  <si>
    <t>1,5mm² 4C SWA Cu</t>
  </si>
  <si>
    <t>4mm² 4C SWA Cu</t>
  </si>
  <si>
    <t>6mm² 4C SWA Cu</t>
  </si>
  <si>
    <t>10mm² 4C SWA Cu</t>
  </si>
  <si>
    <t>16mm² 4C SWA Cu</t>
  </si>
  <si>
    <t>25mm² 4C SWA Cu</t>
  </si>
  <si>
    <t>35mm² 4C SWA Cu</t>
  </si>
  <si>
    <t>50mm² 4C SWA Cu</t>
  </si>
  <si>
    <t>70mm² 4C SWA Cu</t>
  </si>
  <si>
    <t>95mm² 4C SWA Cu</t>
  </si>
  <si>
    <t>120mm² 4C SWA Cu</t>
  </si>
  <si>
    <t>150mm² 4C SWA Cu</t>
  </si>
  <si>
    <t>185mm² 4C SWA Cu</t>
  </si>
  <si>
    <t>240mm² 4C SWA Cu</t>
  </si>
  <si>
    <t>2.3.5</t>
  </si>
  <si>
    <t>2.3.6</t>
  </si>
  <si>
    <t>2.3.7</t>
  </si>
  <si>
    <t>2.3.8</t>
  </si>
  <si>
    <t>2.3.9</t>
  </si>
  <si>
    <t>25mm² 4C SWA Alu</t>
  </si>
  <si>
    <t>35mm² 4C SWA Alu</t>
  </si>
  <si>
    <t>50mm² 4C SWA Alu</t>
  </si>
  <si>
    <t>70mm² 4C SWA Alu</t>
  </si>
  <si>
    <t>95mm² 4C SWA Alu</t>
  </si>
  <si>
    <t>120mm² 4C SWA Alu</t>
  </si>
  <si>
    <t>150mm² 4C SWA Alu</t>
  </si>
  <si>
    <t>185mm² 4C SWAAlu</t>
  </si>
  <si>
    <t>240mm² 4C SWA Alu</t>
  </si>
  <si>
    <t>Cable terminations</t>
  </si>
  <si>
    <t>2.4.5</t>
  </si>
  <si>
    <t>2.4.6</t>
  </si>
  <si>
    <t>2.4.7</t>
  </si>
  <si>
    <t>2.4.8</t>
  </si>
  <si>
    <t>2.4.9</t>
  </si>
  <si>
    <t>2.4.10</t>
  </si>
  <si>
    <t>2.4.11</t>
  </si>
  <si>
    <t>2.4.12</t>
  </si>
  <si>
    <t>2.4.13</t>
  </si>
  <si>
    <t>2.4.14</t>
  </si>
  <si>
    <t>2.4.15</t>
  </si>
  <si>
    <t>each</t>
  </si>
  <si>
    <r>
      <t>Terminate and connect 600/1000V PVC/PVC/SWA/PVC/</t>
    </r>
    <r>
      <rPr>
        <b/>
        <sz val="9"/>
        <color rgb="FFFF0000"/>
        <rFont val="Arial"/>
        <family val="2"/>
      </rPr>
      <t>ALU</t>
    </r>
    <r>
      <rPr>
        <b/>
        <sz val="9"/>
        <color theme="1"/>
        <rFont val="Arial"/>
        <family val="2"/>
      </rPr>
      <t xml:space="preserve"> cable including drilling, bolting, lugs, number tags, core markers, gland, shroud, etc</t>
    </r>
  </si>
  <si>
    <r>
      <t>Terminate and connect 600/1000V PVC/PVC/SWA/PVC/</t>
    </r>
    <r>
      <rPr>
        <b/>
        <sz val="9"/>
        <color rgb="FFFF0000"/>
        <rFont val="Arial"/>
        <family val="2"/>
      </rPr>
      <t>Cu</t>
    </r>
    <r>
      <rPr>
        <b/>
        <sz val="9"/>
        <color theme="1"/>
        <rFont val="Arial"/>
        <family val="2"/>
      </rPr>
      <t xml:space="preserve"> cable including drilling, bolting, lugs, number tags, core markers, gland, shroud, etc</t>
    </r>
  </si>
  <si>
    <t>2.5.1</t>
  </si>
  <si>
    <t>2.5.2</t>
  </si>
  <si>
    <t>2.5.3</t>
  </si>
  <si>
    <t>2.5.4</t>
  </si>
  <si>
    <t>2.5.5</t>
  </si>
  <si>
    <t>2.5.6</t>
  </si>
  <si>
    <t>2.5.7</t>
  </si>
  <si>
    <t>2.5.8</t>
  </si>
  <si>
    <t>2.5.9</t>
  </si>
  <si>
    <t>Earth conductors</t>
  </si>
  <si>
    <t>Copper earth conductor in trench or sleeve, on racking, steelwork or strapped to cable.</t>
  </si>
  <si>
    <t>2.6.1</t>
  </si>
  <si>
    <t>2.6.2</t>
  </si>
  <si>
    <t>2.6.4</t>
  </si>
  <si>
    <t>2.6.5</t>
  </si>
  <si>
    <t>2.6.6</t>
  </si>
  <si>
    <t>2.6.7</t>
  </si>
  <si>
    <t>2.6.8</t>
  </si>
  <si>
    <t>2.6.9</t>
  </si>
  <si>
    <t>2.6.10</t>
  </si>
  <si>
    <t>2.6.11</t>
  </si>
  <si>
    <t>2.6.12</t>
  </si>
  <si>
    <t>2.6.13</t>
  </si>
  <si>
    <t>2.6.14</t>
  </si>
  <si>
    <t>2.6.15</t>
  </si>
  <si>
    <t>2.6.16</t>
  </si>
  <si>
    <t>Earth conductors Terminations</t>
  </si>
  <si>
    <t>Terminate and connect earth conductor including lug, bolt, nut, etc.</t>
  </si>
  <si>
    <t>2.7.1</t>
  </si>
  <si>
    <t>2.7.2</t>
  </si>
  <si>
    <t>2.7.4</t>
  </si>
  <si>
    <t>2.7.5</t>
  </si>
  <si>
    <t>2.7.6</t>
  </si>
  <si>
    <t>2.7.7</t>
  </si>
  <si>
    <t>2.7.8</t>
  </si>
  <si>
    <t>2.7.9</t>
  </si>
  <si>
    <t>2.7.10</t>
  </si>
  <si>
    <t>2.7.11</t>
  </si>
  <si>
    <t>2.7.12</t>
  </si>
  <si>
    <t>2.7.13</t>
  </si>
  <si>
    <t>2.7.14</t>
  </si>
  <si>
    <t>2.7.15</t>
  </si>
  <si>
    <t>2.7.16</t>
  </si>
  <si>
    <t>Each</t>
  </si>
  <si>
    <t>1,5mm² 1C BLACK Cu</t>
  </si>
  <si>
    <t>2,5mm² 1C BLACK Cu</t>
  </si>
  <si>
    <t>4mm² 1C BLACK Cu</t>
  </si>
  <si>
    <t>6mm² 1C BLACK Cu</t>
  </si>
  <si>
    <t>10mm² 1C BLACK Cu</t>
  </si>
  <si>
    <t>16mm² 1C BLACK Cu</t>
  </si>
  <si>
    <t>25mm² 1C BLACK Cuu</t>
  </si>
  <si>
    <t>35mm² 1C BLACK Cu</t>
  </si>
  <si>
    <t>50mm² 1C BLACK Cu</t>
  </si>
  <si>
    <t>70mm² 1C BLACK Cu</t>
  </si>
  <si>
    <t>95mm² 1C BLACK Cu</t>
  </si>
  <si>
    <t>120mm² 1C BLACK Cu</t>
  </si>
  <si>
    <t>150mm² 1C BLACK Cu</t>
  </si>
  <si>
    <t>185mm² 1C BLACK Cu</t>
  </si>
  <si>
    <t>240mm² 1C BLACK Cu</t>
  </si>
  <si>
    <t>800mm Wide Cable Ladder</t>
  </si>
  <si>
    <t>150mm Wide Cable Ladder</t>
  </si>
  <si>
    <t>200mm Wide Cable Ladder</t>
  </si>
  <si>
    <t>300mm Wide Cable Ladder</t>
  </si>
  <si>
    <t>400mm Wide Cable Ladder</t>
  </si>
  <si>
    <t>500mm Wide Cable Ladder</t>
  </si>
  <si>
    <t>600mm Wide Cable Ladder</t>
  </si>
  <si>
    <t>150mm Wide Cable Ladder 90° Bend</t>
  </si>
  <si>
    <t>200mm Wide Cable Ladder 90° Bend</t>
  </si>
  <si>
    <t>300mm Wide Cable Ladder 90° Bend</t>
  </si>
  <si>
    <t>150mm Wide Cable Ladder T-Piece</t>
  </si>
  <si>
    <t>300mm Wide Cable Ladder T-Piece</t>
  </si>
  <si>
    <t>150mm Wide Cable Ladder Vertical Inner Bend</t>
  </si>
  <si>
    <t>200mm Wide Cable Ladder Vertical Inner Bend</t>
  </si>
  <si>
    <t>300mm Wide Cable Ladder Vertical Inner Bend</t>
  </si>
  <si>
    <t>200mm Wide Cable Ladder Outer Bend</t>
  </si>
  <si>
    <t>300mm Wide Cable Ladder Outer Bend</t>
  </si>
  <si>
    <t>600mm Wide Cable Ladder Outer Bend</t>
  </si>
  <si>
    <t>400mm Wide Cable Ladder 90° Bend</t>
  </si>
  <si>
    <t>400mm Wide Cable Ladder T-Piece</t>
  </si>
  <si>
    <t>400mm Wide Cable Ladder Vertical Inner Bend</t>
  </si>
  <si>
    <t>400mm Wide Cable Ladder Outer Bend</t>
  </si>
  <si>
    <t>500mm Wide Cable Ladder 90° Bend</t>
  </si>
  <si>
    <t>500mm Wide Cable Ladder T-Piece</t>
  </si>
  <si>
    <t>500mm Wide Cable Ladder Vertical Inner Bend</t>
  </si>
  <si>
    <t>500mm Wide Cable Ladder Outer Bend</t>
  </si>
  <si>
    <t>600mm Wide Cable Ladder 90° Bend</t>
  </si>
  <si>
    <t>600mm Wide Cable Ladder T-Piece</t>
  </si>
  <si>
    <t>600mm Wide Cable Ladder Vertical Inner Bend</t>
  </si>
  <si>
    <t>800mm Wide Cable Ladder 90° Bend</t>
  </si>
  <si>
    <t>800mm Wide Cable Ladder T-Piece</t>
  </si>
  <si>
    <t>800mm Wide Cable Ladder Vertical Inner Bend</t>
  </si>
  <si>
    <t>800mm Wide Cable Ladder Outer Bend</t>
  </si>
  <si>
    <t>2.8</t>
  </si>
  <si>
    <t>2.8.1</t>
  </si>
  <si>
    <t>2.8.2</t>
  </si>
  <si>
    <t>2.8.3</t>
  </si>
  <si>
    <t>2.8.4</t>
  </si>
  <si>
    <t>2.8.5</t>
  </si>
  <si>
    <t>2.8.6</t>
  </si>
  <si>
    <t>2.8.7</t>
  </si>
  <si>
    <t>2.8.8</t>
  </si>
  <si>
    <t>2.8.9</t>
  </si>
  <si>
    <t>2.8.10</t>
  </si>
  <si>
    <t>2.8.11</t>
  </si>
  <si>
    <t>2.8.12</t>
  </si>
  <si>
    <t>2.8.13</t>
  </si>
  <si>
    <t>2.8.14</t>
  </si>
  <si>
    <t>2.8.15</t>
  </si>
  <si>
    <t>2.8.16</t>
  </si>
  <si>
    <t>2.8.17</t>
  </si>
  <si>
    <t>2.8.18</t>
  </si>
  <si>
    <t>2.8.19</t>
  </si>
  <si>
    <t>2.8.20</t>
  </si>
  <si>
    <t>2.8.21</t>
  </si>
  <si>
    <t>2.8.22</t>
  </si>
  <si>
    <t>2.8.23</t>
  </si>
  <si>
    <t>2.8.24</t>
  </si>
  <si>
    <t>2.8.25</t>
  </si>
  <si>
    <t>2.8.26</t>
  </si>
  <si>
    <t>2.8.27</t>
  </si>
  <si>
    <t>2.8.28</t>
  </si>
  <si>
    <t>2.8.29</t>
  </si>
  <si>
    <t>2.8.30</t>
  </si>
  <si>
    <t>2.8.31</t>
  </si>
  <si>
    <t>2.8.32</t>
  </si>
  <si>
    <t>2.8.33</t>
  </si>
  <si>
    <t>WIRE BASKET AND TRUNKING</t>
  </si>
  <si>
    <t>2.9.1</t>
  </si>
  <si>
    <t>150mm Wire Mesh</t>
  </si>
  <si>
    <t>2.9.2</t>
  </si>
  <si>
    <t>300mm Wire Mesh</t>
  </si>
  <si>
    <t>150mm Wire Mesh 90° Bend</t>
  </si>
  <si>
    <t>2.9.3</t>
  </si>
  <si>
    <t>150mm Wire Mesh T-Piece</t>
  </si>
  <si>
    <t>2.9.4</t>
  </si>
  <si>
    <t>150mm Wire Mesh Inner Bend</t>
  </si>
  <si>
    <t>2.9.5</t>
  </si>
  <si>
    <t>150mm Wire Mesh Outer Bend</t>
  </si>
  <si>
    <t>300mm Wire Mesh 90° Bend</t>
  </si>
  <si>
    <t>300mm Wire Mesh T-Piece</t>
  </si>
  <si>
    <t>300mm Wire Mesh Inner Bend</t>
  </si>
  <si>
    <t>300mm Wire Mesh Outer Bend</t>
  </si>
  <si>
    <t>2.9.6</t>
  </si>
  <si>
    <t>2.9.7</t>
  </si>
  <si>
    <t>2.9.8</t>
  </si>
  <si>
    <t>2.9.9</t>
  </si>
  <si>
    <t>2.9.10</t>
  </si>
  <si>
    <t>600mm Wire Mesh</t>
  </si>
  <si>
    <t>600mm Wire Mesh 90° Bend</t>
  </si>
  <si>
    <t>600mm Wire Mesh T-Piece</t>
  </si>
  <si>
    <t>600mm Wire Mesh Inner Bend</t>
  </si>
  <si>
    <t>600mm Wire Mesh Outer Bend</t>
  </si>
  <si>
    <t>2.9.11</t>
  </si>
  <si>
    <t>2.9.12</t>
  </si>
  <si>
    <t>2.9.13</t>
  </si>
  <si>
    <t>2.9.14</t>
  </si>
  <si>
    <t>2.9.15</t>
  </si>
  <si>
    <t>2.9.16</t>
  </si>
  <si>
    <t>P2000 Galvanised Metal Trunking</t>
  </si>
  <si>
    <t>2.9.17</t>
  </si>
  <si>
    <t>2.9.18</t>
  </si>
  <si>
    <t>2.9.19</t>
  </si>
  <si>
    <t>2.9.20</t>
  </si>
  <si>
    <t>2.9.21</t>
  </si>
  <si>
    <t>P8000 Galvanised Metal Trunking</t>
  </si>
  <si>
    <t>2.9.22</t>
  </si>
  <si>
    <t>P9000 Galvanised Metal Trunking</t>
  </si>
  <si>
    <t>P9000 Galvanised Metal Trunking 90° Bend</t>
  </si>
  <si>
    <t>P9000 Galvanised Metal Trunking T-Piece</t>
  </si>
  <si>
    <t>P9000 Galvanised Metal Trunking Cross-Piece</t>
  </si>
  <si>
    <t>P9000 Galvanised Metal Trunking Distribution Board Entry</t>
  </si>
  <si>
    <t>P8000 Galvanised Metal Trunking 90° Bend</t>
  </si>
  <si>
    <t>P8000 Galvanised Metal Trunking T-Piece</t>
  </si>
  <si>
    <t>P8000 Galvanised Metal Trunking Cross-Piece</t>
  </si>
  <si>
    <t>P2000 Galvanised Metal Trunking T-Piece</t>
  </si>
  <si>
    <t>P2000 Galvanised Metal Trunking 90° Bend</t>
  </si>
  <si>
    <t>2.9.23</t>
  </si>
  <si>
    <t>2.9.24</t>
  </si>
  <si>
    <t>2.9.25</t>
  </si>
  <si>
    <t>2.9.26</t>
  </si>
  <si>
    <t>2.9.27</t>
  </si>
  <si>
    <t>1 x White 100x100 Blank Cover Plate</t>
  </si>
  <si>
    <t>4.1.7</t>
  </si>
  <si>
    <t>32A 3P+N+E Surface Mounted IP44 Socket Outlet</t>
  </si>
  <si>
    <t>32A 2P+E Surface Mounted IP44 Socket Outlet</t>
  </si>
  <si>
    <t>30A DP Isolator</t>
  </si>
  <si>
    <t>4.1.9</t>
  </si>
  <si>
    <t>4.1.10</t>
  </si>
  <si>
    <t>30A 3P Isolator</t>
  </si>
  <si>
    <t>4.1.13</t>
  </si>
  <si>
    <t>4.1.15</t>
  </si>
  <si>
    <t>Socket outlets on power skirting including all fittings to mount fittings on power skirting.</t>
  </si>
  <si>
    <t>Dual RJ45 Outlet as per Crabtree Classic</t>
  </si>
  <si>
    <t>1 x Yoke and Cover for Dual RJ45. RJ45 Sockets Excluded</t>
  </si>
  <si>
    <t>5A Unswicthed Socket outlets</t>
  </si>
  <si>
    <t>60A DP Isolator</t>
  </si>
  <si>
    <t>60A 3P Isolator</t>
  </si>
  <si>
    <t>32A 3P+N+E Rotary Isolator with Lockout, IP67</t>
  </si>
  <si>
    <t>Conductors</t>
  </si>
  <si>
    <t>600/1000V PVC insulated copper conductors into conduit, trunking, void duct or power skirting, including conductor identification labels, terminating, etc.</t>
  </si>
  <si>
    <t>2,5mm² Conductor</t>
  </si>
  <si>
    <t>4mm² Conductor</t>
  </si>
  <si>
    <t>6mm² Conductor</t>
  </si>
  <si>
    <t>2,5mm² T&amp;E Conductor</t>
  </si>
  <si>
    <t>4mm² T&amp;E Conductor</t>
  </si>
  <si>
    <t>6mm² T&amp;E Conductor</t>
  </si>
  <si>
    <t>2,5mm² 12C Multicore Copper Cable</t>
  </si>
  <si>
    <t>2.4.16</t>
  </si>
  <si>
    <t>2.2.3</t>
  </si>
  <si>
    <t>PVC/Bosal conduit complete with bends, joints, adaptors, couplings, saddles, cutting, etc.</t>
  </si>
  <si>
    <t>20mm PVC Conduit cast in concrete built into or chased into brickwork or surface mounted</t>
  </si>
  <si>
    <t>25mm PVC Conduit cast in concrete built into or chased into brickwork or surface mounted</t>
  </si>
  <si>
    <t>32mm PVC Conduit cast in concrete built into or chased into brickwork or surface mounted</t>
  </si>
  <si>
    <t>20mm Bosal Conduit cast in concrete built into or chased into brickwork or surface mounted</t>
  </si>
  <si>
    <t>25mm Bosal Conduit cast in concrete built into or chased into brickwork or surface mounted</t>
  </si>
  <si>
    <t>32mm Bosal Conduit cast in concrete built into or chased into brickwork or surface mounted</t>
  </si>
  <si>
    <t>4.1 Warehouse</t>
  </si>
  <si>
    <t>4.2 Office</t>
  </si>
  <si>
    <t>5.1.2</t>
  </si>
  <si>
    <t>Light switches</t>
  </si>
  <si>
    <t>16A one lever one-way flush mounted light switch</t>
  </si>
  <si>
    <t>16A one lever two-way flush mounted light switch</t>
  </si>
  <si>
    <t xml:space="preserve">16A two lever one-way flush mounted light switch </t>
  </si>
  <si>
    <t>16A three lever one-way flush mounted light switch</t>
  </si>
  <si>
    <t>Type S1 Occupancy sensor</t>
  </si>
  <si>
    <t>5.2.1</t>
  </si>
  <si>
    <t>5.3.1</t>
  </si>
  <si>
    <t>5.3.2</t>
  </si>
  <si>
    <t>5.3.3</t>
  </si>
  <si>
    <t>5.3.4</t>
  </si>
  <si>
    <t>Photocell</t>
  </si>
  <si>
    <t>4.3 DC Office</t>
  </si>
  <si>
    <t>5.1 All Areas</t>
  </si>
  <si>
    <t>5.2 Warehouse</t>
  </si>
  <si>
    <t>5.3 Offices</t>
  </si>
  <si>
    <t>5.4 DC Offices</t>
  </si>
  <si>
    <t>FIRE DETECTION INSTALLATION</t>
  </si>
  <si>
    <t>4.4</t>
  </si>
  <si>
    <t>4.4.1</t>
  </si>
  <si>
    <t>4.4.2</t>
  </si>
  <si>
    <t>4.4.3</t>
  </si>
  <si>
    <t>4.4.4</t>
  </si>
  <si>
    <t>4.4.5</t>
  </si>
  <si>
    <t>4.4.6</t>
  </si>
  <si>
    <r>
      <t>Termination of 70mm</t>
    </r>
    <r>
      <rPr>
        <vertAlign val="superscript"/>
        <sz val="9"/>
        <color indexed="8"/>
        <rFont val="Arial"/>
        <family val="2"/>
      </rPr>
      <t>2</t>
    </r>
    <r>
      <rPr>
        <sz val="9"/>
        <color indexed="8"/>
        <rFont val="Arial"/>
        <family val="2"/>
      </rPr>
      <t>, 3core XLPE Copper</t>
    </r>
  </si>
  <si>
    <t>SANSA MATJIESFONTEIN</t>
  </si>
  <si>
    <t>BILL OF QUANTITIES</t>
  </si>
  <si>
    <t>Supply and installation of low voltge electrical distribution boards</t>
  </si>
  <si>
    <t>MLV</t>
  </si>
  <si>
    <t>2.1.1</t>
  </si>
  <si>
    <t>2.1.2</t>
  </si>
  <si>
    <t>2.1.3</t>
  </si>
  <si>
    <t>2.1.4</t>
  </si>
  <si>
    <t>2.1.5</t>
  </si>
  <si>
    <t>2.1.6</t>
  </si>
  <si>
    <t>2.1.7</t>
  </si>
  <si>
    <t>2.1.8</t>
  </si>
  <si>
    <t>SMDB-1</t>
  </si>
  <si>
    <t>Main LV Distribution board in Energy Centre Building</t>
  </si>
  <si>
    <t>Main Operations Building MDB</t>
  </si>
  <si>
    <t xml:space="preserve"> Main Operations Building General DB</t>
  </si>
  <si>
    <t>SDB-1</t>
  </si>
  <si>
    <t>Distribution boards for SANSA A-Supply in SANSA equipment room</t>
  </si>
  <si>
    <t xml:space="preserve">DB-SANSA-A </t>
  </si>
  <si>
    <t xml:space="preserve">DB-UPS-A </t>
  </si>
  <si>
    <t>DB-UPS-B</t>
  </si>
  <si>
    <t>DB-GH</t>
  </si>
  <si>
    <t>Distribution boards for Main Gate Guardhouse</t>
  </si>
  <si>
    <t>2.1.10</t>
  </si>
  <si>
    <t>2.1.11</t>
  </si>
  <si>
    <t>2.1.12</t>
  </si>
  <si>
    <t>2.1.13</t>
  </si>
  <si>
    <t>SDB-2</t>
  </si>
  <si>
    <t xml:space="preserve"> Energy Centre Building General DB</t>
  </si>
  <si>
    <t>2.1.14</t>
  </si>
  <si>
    <t>2.2</t>
  </si>
  <si>
    <t>BULK LV CABLING AND BUSBAR</t>
  </si>
  <si>
    <t>Aluminium Busbar</t>
  </si>
  <si>
    <t>MLV-A to Transformer A</t>
  </si>
  <si>
    <t>MLV-B to Transformer B</t>
  </si>
  <si>
    <t>MEDIUM VOLTAGE INSTALLATION</t>
  </si>
  <si>
    <t>TRANSFORMER AND CABLING</t>
  </si>
  <si>
    <t>11kV XLPE cable complete including labelling, core markers, etc. 
Termination and connection of 11kV XLPE cable complete with approved termination kit, including labelling, core markers, etc. 
Earth conductor in trench or sleeve on racking, steelwork or strapped to cable</t>
  </si>
  <si>
    <t>3.0</t>
  </si>
  <si>
    <t>11kV Ring Main Unit as per Specification</t>
  </si>
  <si>
    <t>3C+N+E, 400V, Encapsulated Cast Resin. Busbar to be painted RED. Rates to include all joints, hangers suspension rods, installation, testing and signoff</t>
  </si>
  <si>
    <t>3.1.7</t>
  </si>
  <si>
    <t>3.1.8</t>
  </si>
  <si>
    <t>4.0</t>
  </si>
  <si>
    <t>4.1.14</t>
  </si>
  <si>
    <t>Socket Outlet and Isolators</t>
  </si>
  <si>
    <t>4.3.2</t>
  </si>
  <si>
    <t>2,5mm² 2C+E Surfix</t>
  </si>
  <si>
    <t>4mm² 2C+E Surfix</t>
  </si>
  <si>
    <t>6mm² 2C+E Surfix</t>
  </si>
  <si>
    <t>2,5mm² 4C+E Surfix</t>
  </si>
  <si>
    <t>4mm² 4C+E Surfix</t>
  </si>
  <si>
    <t>6mm² 4C+E Surfix</t>
  </si>
  <si>
    <t>Light Fittings</t>
  </si>
  <si>
    <t>Supply, store and installation of light fittings.</t>
  </si>
  <si>
    <t>5.1.3</t>
  </si>
  <si>
    <t>5.1.4</t>
  </si>
  <si>
    <t>5.1.5</t>
  </si>
  <si>
    <t>5.1.6</t>
  </si>
  <si>
    <t>5.1.7</t>
  </si>
  <si>
    <t>5.1.8</t>
  </si>
  <si>
    <t>5.1.9</t>
  </si>
  <si>
    <t>5.1.10</t>
  </si>
  <si>
    <t>5.1.11</t>
  </si>
  <si>
    <t>5.1.12</t>
  </si>
  <si>
    <t>5.1.13</t>
  </si>
  <si>
    <t>5.2</t>
  </si>
  <si>
    <t>5A unswitched socket outlet in surface mounted 75x75 metal box mounted on P8000 ceiling void trunking</t>
  </si>
  <si>
    <t>5.3</t>
  </si>
  <si>
    <t>5.3.5</t>
  </si>
  <si>
    <r>
      <t xml:space="preserve">Light switches, complete with all necessary connections, labelling, screws, cover plates, etc as specified. </t>
    </r>
    <r>
      <rPr>
        <b/>
        <sz val="9"/>
        <color rgb="FFFF0000"/>
        <rFont val="Arial"/>
        <family val="2"/>
      </rPr>
      <t>50x100 flush metal back boxes are to be allowed with all light switches</t>
    </r>
  </si>
  <si>
    <t>16A four lever one-way flush mounted light switch</t>
  </si>
  <si>
    <t>16A one lever DIMMABLE one-way flush mounted light switch with bell press switch</t>
  </si>
  <si>
    <t>5.3.6</t>
  </si>
  <si>
    <t>5.3.7</t>
  </si>
  <si>
    <t>16A two lever DIMMABLE one-way flush mounted light switch with bell press switch</t>
  </si>
  <si>
    <t>5.3.8</t>
  </si>
  <si>
    <r>
      <t xml:space="preserve">Isolators for indoor and outdoor units installed in surface mounted boxes with the appropriate glands cover plates, fixings,etc. Wiring included in Bill No 4. </t>
    </r>
    <r>
      <rPr>
        <b/>
        <sz val="9"/>
        <color rgb="FFFF0000"/>
        <rFont val="Arial"/>
        <family val="2"/>
      </rPr>
      <t>100x100 back boxes are to be allowed with all isolators unless otherwise specified.</t>
    </r>
  </si>
  <si>
    <t>6.1.1</t>
  </si>
  <si>
    <t>6.1.2</t>
  </si>
  <si>
    <t>6.1.3</t>
  </si>
  <si>
    <t>6.1.4</t>
  </si>
  <si>
    <t>6.1.5</t>
  </si>
  <si>
    <t>6.1.6</t>
  </si>
  <si>
    <t>6.1.7</t>
  </si>
  <si>
    <t>63A 3P+N+E Rotary Isolator with Lockout, IP67</t>
  </si>
  <si>
    <t>32A 2P+N+E Rotary Isolator with Lockout, IP67</t>
  </si>
  <si>
    <t>6.1.8</t>
  </si>
  <si>
    <t>63A 2P+N+E Rotary Isolator with Lockout, IP67</t>
  </si>
  <si>
    <t>Flush or Surface for indoor application</t>
  </si>
  <si>
    <t>For outdoor application</t>
  </si>
  <si>
    <t>BILL NO. 9</t>
  </si>
  <si>
    <t>UPS</t>
  </si>
  <si>
    <t>Supply, Store, Install and Commissioning of UPS's</t>
  </si>
  <si>
    <t>8.1.1</t>
  </si>
  <si>
    <t>8.1.2</t>
  </si>
  <si>
    <t>ELECTRONIC INSTALLATIONS</t>
  </si>
  <si>
    <t>9.1</t>
  </si>
  <si>
    <t>TOTAL - BILL NO 9 CARRIED TO FINAL SUMMARY PAGE</t>
  </si>
  <si>
    <t>MAIN BUILDING</t>
  </si>
  <si>
    <t>ENERGY CENTRE</t>
  </si>
  <si>
    <t>GUARD HOUSE</t>
  </si>
  <si>
    <t>SITE</t>
  </si>
  <si>
    <t>Type A</t>
  </si>
  <si>
    <t>Type AE</t>
  </si>
  <si>
    <t>Type AEX</t>
  </si>
  <si>
    <t>Spark/Explosion Proof LED Fitting Aquaman-EX-VP 38W - LED Light Consult or Similarly Approved</t>
  </si>
  <si>
    <t>Type B1</t>
  </si>
  <si>
    <t>Type C1</t>
  </si>
  <si>
    <t>Type C2</t>
  </si>
  <si>
    <t>Battery Packs For Type C1E &amp; C2E</t>
  </si>
  <si>
    <t>Type C3</t>
  </si>
  <si>
    <t>Type C3E</t>
  </si>
  <si>
    <t>Type C4</t>
  </si>
  <si>
    <t>Type C4E</t>
  </si>
  <si>
    <t>Type D1</t>
  </si>
  <si>
    <t>Type D1E</t>
  </si>
  <si>
    <t>Type D2</t>
  </si>
  <si>
    <t>Type D2E</t>
  </si>
  <si>
    <t>Type E1</t>
  </si>
  <si>
    <t>Type E2</t>
  </si>
  <si>
    <t>Type F1</t>
  </si>
  <si>
    <t>Type F1E</t>
  </si>
  <si>
    <t>Type F2</t>
  </si>
  <si>
    <t>Type T1</t>
  </si>
  <si>
    <t>Type T2</t>
  </si>
  <si>
    <t>Type TE</t>
  </si>
  <si>
    <t>Type Track</t>
  </si>
  <si>
    <t>Type LED1</t>
  </si>
  <si>
    <t>Type LED2</t>
  </si>
  <si>
    <t>5.1.14</t>
  </si>
  <si>
    <t>5.1.15</t>
  </si>
  <si>
    <t>5.1.16</t>
  </si>
  <si>
    <t>5.1.17</t>
  </si>
  <si>
    <t>5.1.18</t>
  </si>
  <si>
    <t>5.1.19</t>
  </si>
  <si>
    <t>5.1.20</t>
  </si>
  <si>
    <t>5.1.21</t>
  </si>
  <si>
    <t>5.1.23</t>
  </si>
  <si>
    <t>5.1.24</t>
  </si>
  <si>
    <t>5.1.25</t>
  </si>
  <si>
    <t>5.1.26</t>
  </si>
  <si>
    <t>5.1.27</t>
  </si>
  <si>
    <t>5.1.28</t>
  </si>
  <si>
    <t>5.1.29</t>
  </si>
  <si>
    <t>600x600 LED Fitting Luxon Prism Backlit - Regent Lighting or Similarly Approved</t>
  </si>
  <si>
    <t>600x600 LED Fitting Luxon Prism Backlit With 2hr Battery Back-Up - Regent Lighting or Similarly Approved</t>
  </si>
  <si>
    <t>2hr Self Testing Battery Pack For 3x C1 or C2 Downlights(3x Downlights Per Pack)</t>
  </si>
  <si>
    <r>
      <t>Integrated LED Downlight MERA-M 18W 44</t>
    </r>
    <r>
      <rPr>
        <i/>
        <sz val="9"/>
        <color rgb="FF000000"/>
        <rFont val="Aptos Narrow"/>
        <family val="2"/>
      </rPr>
      <t>º</t>
    </r>
    <r>
      <rPr>
        <i/>
        <sz val="9"/>
        <color rgb="FF000000"/>
        <rFont val="Arial"/>
        <family val="2"/>
      </rPr>
      <t xml:space="preserve"> 3000k With 2hr Battery Back-Up- LED Light Consult or Similarly Approved</t>
    </r>
  </si>
  <si>
    <r>
      <t>Integrated LED Downlight MERA-M 18W 44</t>
    </r>
    <r>
      <rPr>
        <i/>
        <sz val="9"/>
        <color rgb="FF000000"/>
        <rFont val="Aptos Narrow"/>
        <family val="2"/>
      </rPr>
      <t>º</t>
    </r>
    <r>
      <rPr>
        <i/>
        <sz val="9"/>
        <color rgb="FF000000"/>
        <rFont val="Arial"/>
        <family val="2"/>
      </rPr>
      <t xml:space="preserve"> 3000k - LED Light Consult or Similarly Approved</t>
    </r>
  </si>
  <si>
    <r>
      <t>Integrated LED Downlight MERA-M 18W 44</t>
    </r>
    <r>
      <rPr>
        <i/>
        <sz val="9"/>
        <color rgb="FF000000"/>
        <rFont val="Aptos Narrow"/>
        <family val="2"/>
      </rPr>
      <t>º</t>
    </r>
    <r>
      <rPr>
        <i/>
        <sz val="9"/>
        <color rgb="FF000000"/>
        <rFont val="Arial"/>
        <family val="2"/>
      </rPr>
      <t xml:space="preserve"> 4000k - LED Light Consult or Similarly Approved</t>
    </r>
  </si>
  <si>
    <r>
      <t>Integrated LED Downlight MERA-M 18W 44</t>
    </r>
    <r>
      <rPr>
        <i/>
        <sz val="9"/>
        <color rgb="FF000000"/>
        <rFont val="Aptos Narrow"/>
        <family val="2"/>
      </rPr>
      <t>º</t>
    </r>
    <r>
      <rPr>
        <i/>
        <sz val="9"/>
        <color rgb="FF000000"/>
        <rFont val="Arial"/>
        <family val="2"/>
      </rPr>
      <t xml:space="preserve"> 4000k With 2hr Battery Back-Up- LED Light Consult or Similarly Approved</t>
    </r>
  </si>
  <si>
    <t>LED Foot Light IP65 Plato 7W 4000k - Regent Lighting or Similarly Approved</t>
  </si>
  <si>
    <t>Concrete LED Bollard Light Slabo 7W 3000k - Regent Lighting or Similarly Approved</t>
  </si>
  <si>
    <t>Concrete LED Bollard Light Slabo 7W 4000k - Regent Lighting or Similarly Approved</t>
  </si>
  <si>
    <t>Concrete LED Bollard Light Slabo 7W 3000k With 2hr Battery Back-Up - Regent Lighting or Similarly Approved</t>
  </si>
  <si>
    <t>Three Wire Recessed Track - Spazio or Similarly Approved</t>
  </si>
  <si>
    <t>Emergency LED Track Spot - Regent Lighting or Similarly Approved</t>
  </si>
  <si>
    <t>Type LED3</t>
  </si>
  <si>
    <t>Type B1E</t>
  </si>
  <si>
    <t>Type PL1</t>
  </si>
  <si>
    <t>Installed from Transformer to RMU on  floor mounted cable ladder with top hat</t>
  </si>
  <si>
    <t>3.1.9</t>
  </si>
  <si>
    <t>Minisub 1 - 200kVA</t>
  </si>
  <si>
    <t>RMU - 2 x Isolators 1 x Circuit Breaker</t>
  </si>
  <si>
    <t>Transformer - 200kVA, 11kV:400V</t>
  </si>
  <si>
    <t>Minisub with RMU, Transformer, LV circuit breakers, Pre-Cast Plinth</t>
  </si>
  <si>
    <t>LV Circuit Breaker 1 - 160A, 3P, 10kA</t>
  </si>
  <si>
    <t>LV Circuit Breaker 2 - 63A, 3P, 10kA</t>
  </si>
  <si>
    <t>LV Circuit Breaker 3 - 63A, 3P, 10kA</t>
  </si>
  <si>
    <t>3.1.10</t>
  </si>
  <si>
    <t>Minisub 2 - 400kVA</t>
  </si>
  <si>
    <t>LV Circuit Breaker 4 - 20A, 1P, 10kA (Street Lighting)</t>
  </si>
  <si>
    <t>LV Circuit Breaker 1 - 400A, 3P, 15kA</t>
  </si>
  <si>
    <t>LV Circuit Breaker 2 - 20A, 1P, 10kA (Street Lighting)</t>
  </si>
  <si>
    <t>3.1.11</t>
  </si>
  <si>
    <t>Minisub 3 - 630kVA</t>
  </si>
  <si>
    <t>Transformer - 400kVA, 11kV:400V</t>
  </si>
  <si>
    <t>Transformer - 630kVA, 11kV:400V</t>
  </si>
  <si>
    <t>LV Circuit Breaker 1 - 160A, 3P, 20kA</t>
  </si>
  <si>
    <t>LV Circuit Breaker 2 - 400A, 3P, 20kA</t>
  </si>
  <si>
    <t>LV Circuit Breaker 3 - 20A, 1P, 20kA (Street Lighting)</t>
  </si>
  <si>
    <t>Minisub 4 - 630kVA</t>
  </si>
  <si>
    <t>LV Circuit Breaker 1 - 400A, 3P, 20kA</t>
  </si>
  <si>
    <t>LV Circuit Breaker 3 - 63A, 3P, 20kA</t>
  </si>
  <si>
    <t>LV Circuit Breaker 4 - 20A, 1P, 20kA (Street Lighting)</t>
  </si>
  <si>
    <t>3.1.12</t>
  </si>
  <si>
    <t>3.1.13</t>
  </si>
  <si>
    <t>Minisub 5 - 400kVA</t>
  </si>
  <si>
    <t>LV Circuit Breaker 2 - 20A, 1P, 15kA (Street Lighting)</t>
  </si>
  <si>
    <t>LV Circuit Breaker 2 - 350A, 3P, 20kA with Schneider PM3250 Meter</t>
  </si>
  <si>
    <t>LV Circuit Breaker 1 - 350A, 3P, 15kA with Schneider PM3250 Meter</t>
  </si>
  <si>
    <t>70mm² x 3 core XLPE Copper</t>
  </si>
  <si>
    <t>Installed in ground as per detail drawing for underground cables</t>
  </si>
  <si>
    <t>60kVA 3:3 Free Issued by NASA. Installation Only by Electrical Contractor</t>
  </si>
  <si>
    <t>8.1.3</t>
  </si>
  <si>
    <t>UPS 1 - NASA Equipment Room</t>
  </si>
  <si>
    <t>UPS 2 - NASA Equipment Room</t>
  </si>
  <si>
    <t>UPS 3 - NASA LEGS Antenna</t>
  </si>
  <si>
    <t>8.1.4</t>
  </si>
  <si>
    <t>1,5mm² Conductor</t>
  </si>
  <si>
    <t>5.4</t>
  </si>
  <si>
    <t>5.4.1</t>
  </si>
  <si>
    <t>5.4.2</t>
  </si>
  <si>
    <t>5.4.3</t>
  </si>
  <si>
    <t>5.4.4</t>
  </si>
  <si>
    <t>5.4.5</t>
  </si>
  <si>
    <t>5.8</t>
  </si>
  <si>
    <t>5.8.1</t>
  </si>
  <si>
    <t>DB-SER</t>
  </si>
  <si>
    <t>SANSA equipment room general DB</t>
  </si>
  <si>
    <t>Distribution boards for NASA A-Supply UPS loads in NASA equipment room</t>
  </si>
  <si>
    <t>Distribution boards for NASA B-Supply UPS loads in NASA equipment room</t>
  </si>
  <si>
    <t>Kiosk 1</t>
  </si>
  <si>
    <t>NASA MDP-A</t>
  </si>
  <si>
    <t>Distribution board for NASA equipment room A-Supply</t>
  </si>
  <si>
    <t>NASA MDP-B</t>
  </si>
  <si>
    <t>Distribution board for NASA equipment room B-Supply</t>
  </si>
  <si>
    <t>DB-NER</t>
  </si>
  <si>
    <t>General/Utility Distribution board for NASA equipment room</t>
  </si>
  <si>
    <t>2.1.15</t>
  </si>
  <si>
    <t>2.1.16</t>
  </si>
  <si>
    <t>2.1.17</t>
  </si>
  <si>
    <t>DB-ATS1</t>
  </si>
  <si>
    <t>Automatic Transfer Switch for NASA CRAC Unit 1</t>
  </si>
  <si>
    <t>DB-ATS2</t>
  </si>
  <si>
    <t>DB-ATS3</t>
  </si>
  <si>
    <t>Automatic Transfer Switch for NASA CRAC Unit 2</t>
  </si>
  <si>
    <t>Automatic Transfer Switch for NASA CRAC Unit 3</t>
  </si>
  <si>
    <t>UPS 2 - SANSA Gate House</t>
  </si>
  <si>
    <t>8.1.5</t>
  </si>
  <si>
    <t>DB-DSL</t>
  </si>
  <si>
    <t>BTU (battery Tripping Unit) for transformer protection</t>
  </si>
  <si>
    <t>3A 230V:30Vdc. Include all cabling between BTU and RMU's</t>
  </si>
  <si>
    <t>Drytype transformer including enclusore. No IP rating required. Protection to be wired out to terminals for interfacing with RMU and MLV</t>
  </si>
  <si>
    <t>TOTAL - BILL NO 7 CARRIED TO FINAL SUMMARY PAGE</t>
  </si>
  <si>
    <t>1 x 16A RSA, 3 x SANS 164-2, 1 x White SP Switch,100x100 White Cover Plate</t>
  </si>
  <si>
    <r>
      <t xml:space="preserve">1 x 16A RSA, 3 x SANS 164-2, 1 x </t>
    </r>
    <r>
      <rPr>
        <b/>
        <i/>
        <sz val="9"/>
        <color rgb="FF000000"/>
        <rFont val="Arial"/>
        <family val="2"/>
      </rPr>
      <t>Black</t>
    </r>
    <r>
      <rPr>
        <i/>
        <sz val="9"/>
        <color indexed="8"/>
        <rFont val="Arial"/>
        <family val="2"/>
      </rPr>
      <t xml:space="preserve"> SP Switch,100x100 </t>
    </r>
    <r>
      <rPr>
        <b/>
        <i/>
        <sz val="9"/>
        <color rgb="FF000000"/>
        <rFont val="Arial"/>
        <family val="2"/>
      </rPr>
      <t>Black</t>
    </r>
    <r>
      <rPr>
        <i/>
        <sz val="9"/>
        <color indexed="8"/>
        <rFont val="Arial"/>
        <family val="2"/>
      </rPr>
      <t xml:space="preserve"> Cover Plate</t>
    </r>
  </si>
  <si>
    <t>16A Combination Socket Outlet  Type 1A as per Major Tech Veti3</t>
  </si>
  <si>
    <t>16A Combination Socket Outlet  Type 1B as per Major Tech Veti3</t>
  </si>
  <si>
    <t>16A Combination Socket Outlet  Type 2A as per Major Tech Veti3</t>
  </si>
  <si>
    <t>16A Combination Socket Outlet  Type 2B as per Major Tech Veti3</t>
  </si>
  <si>
    <r>
      <t xml:space="preserve">1 x 16A RSA, 2 x SANS 164-2, 2x USB Type A, 1 x </t>
    </r>
    <r>
      <rPr>
        <b/>
        <i/>
        <sz val="9"/>
        <color rgb="FF000000"/>
        <rFont val="Arial"/>
        <family val="2"/>
      </rPr>
      <t>Black</t>
    </r>
    <r>
      <rPr>
        <i/>
        <sz val="9"/>
        <color indexed="8"/>
        <rFont val="Arial"/>
        <family val="2"/>
      </rPr>
      <t xml:space="preserve"> SP Switch,100x100 </t>
    </r>
    <r>
      <rPr>
        <b/>
        <i/>
        <sz val="9"/>
        <color rgb="FF000000"/>
        <rFont val="Arial"/>
        <family val="2"/>
      </rPr>
      <t>Black</t>
    </r>
    <r>
      <rPr>
        <i/>
        <sz val="9"/>
        <color indexed="8"/>
        <rFont val="Arial"/>
        <family val="2"/>
      </rPr>
      <t xml:space="preserve"> Cover Plate</t>
    </r>
  </si>
  <si>
    <t>1 x 16A RSA, 2 x SANS 164-2, 2x USB Type A, 1 x White SP Switch,100x100 White Cover Plate</t>
  </si>
  <si>
    <r>
      <t xml:space="preserve">2 x Shaved 16A RSA, 2 x </t>
    </r>
    <r>
      <rPr>
        <b/>
        <i/>
        <sz val="9"/>
        <color rgb="FF000000"/>
        <rFont val="Arial"/>
        <family val="2"/>
      </rPr>
      <t>Red</t>
    </r>
    <r>
      <rPr>
        <i/>
        <sz val="9"/>
        <color indexed="8"/>
        <rFont val="Arial"/>
        <family val="2"/>
      </rPr>
      <t xml:space="preserve"> SP Switch,100x100 </t>
    </r>
    <r>
      <rPr>
        <b/>
        <i/>
        <sz val="9"/>
        <color rgb="FF000000"/>
        <rFont val="Arial"/>
        <family val="2"/>
      </rPr>
      <t>Red</t>
    </r>
    <r>
      <rPr>
        <i/>
        <sz val="9"/>
        <color indexed="8"/>
        <rFont val="Arial"/>
        <family val="2"/>
      </rPr>
      <t xml:space="preserve"> Cover Plate</t>
    </r>
  </si>
  <si>
    <t>Double 16A Dedicated Socket Outlet as per Major Tech Veti3</t>
  </si>
  <si>
    <t>Blank Cover Plate Type A as per Major Tech Veti3</t>
  </si>
  <si>
    <t>Blank Cover Plate Type B as per Major Tech Veti3</t>
  </si>
  <si>
    <r>
      <t xml:space="preserve">1 x </t>
    </r>
    <r>
      <rPr>
        <b/>
        <i/>
        <sz val="9"/>
        <color rgb="FF000000"/>
        <rFont val="Arial"/>
        <family val="2"/>
      </rPr>
      <t>Black</t>
    </r>
    <r>
      <rPr>
        <i/>
        <sz val="9"/>
        <color indexed="8"/>
        <rFont val="Arial"/>
        <family val="2"/>
      </rPr>
      <t xml:space="preserve"> 100x100 Blank Cover Plate</t>
    </r>
  </si>
  <si>
    <t>Box for 2 x RJ45 Mods as per Major Tech Veti3 (RJ45 Modules Excluded)</t>
  </si>
  <si>
    <r>
      <t xml:space="preserve">1 x </t>
    </r>
    <r>
      <rPr>
        <b/>
        <i/>
        <sz val="9"/>
        <color rgb="FF000000"/>
        <rFont val="Arial"/>
        <family val="2"/>
      </rPr>
      <t>Black</t>
    </r>
    <r>
      <rPr>
        <i/>
        <sz val="9"/>
        <color indexed="8"/>
        <rFont val="Arial"/>
        <family val="2"/>
      </rPr>
      <t xml:space="preserve"> Cover Plate</t>
    </r>
  </si>
  <si>
    <t>Welding Socket</t>
  </si>
  <si>
    <t>32A DP Weatherproof Isolator</t>
  </si>
  <si>
    <t>32A DP Isolator Type B</t>
  </si>
  <si>
    <t>32A DP Isolator Type A</t>
  </si>
  <si>
    <t xml:space="preserve">Power Skirting as per Cabstrut Platinum Black or equal. </t>
  </si>
  <si>
    <r>
      <t xml:space="preserve">Dual Compartment PVC Power Skirting as per Cabstrut Platinum </t>
    </r>
    <r>
      <rPr>
        <b/>
        <sz val="9"/>
        <color rgb="FF000000"/>
        <rFont val="Arial"/>
        <family val="2"/>
      </rPr>
      <t>Black</t>
    </r>
  </si>
  <si>
    <r>
      <t xml:space="preserve">1 x 16A RSA, 1 x SANS 164-2 </t>
    </r>
    <r>
      <rPr>
        <b/>
        <i/>
        <sz val="9"/>
        <color rgb="FF000000"/>
        <rFont val="Arial"/>
        <family val="2"/>
      </rPr>
      <t>Black</t>
    </r>
  </si>
  <si>
    <r>
      <t xml:space="preserve">1 x </t>
    </r>
    <r>
      <rPr>
        <i/>
        <sz val="9"/>
        <color rgb="FFFF0000"/>
        <rFont val="Arial"/>
        <family val="2"/>
      </rPr>
      <t>Red</t>
    </r>
    <r>
      <rPr>
        <i/>
        <sz val="9"/>
        <color indexed="8"/>
        <rFont val="Arial"/>
        <family val="2"/>
      </rPr>
      <t xml:space="preserve"> 16A RSA, 1 x </t>
    </r>
    <r>
      <rPr>
        <i/>
        <sz val="9"/>
        <color rgb="FFFF0000"/>
        <rFont val="Arial"/>
        <family val="2"/>
      </rPr>
      <t>Red</t>
    </r>
    <r>
      <rPr>
        <i/>
        <sz val="9"/>
        <color indexed="8"/>
        <rFont val="Arial"/>
        <family val="2"/>
      </rPr>
      <t xml:space="preserve"> SP Switch, </t>
    </r>
    <r>
      <rPr>
        <b/>
        <i/>
        <sz val="9"/>
        <color rgb="FF000000"/>
        <rFont val="Arial"/>
        <family val="2"/>
      </rPr>
      <t>Red</t>
    </r>
    <r>
      <rPr>
        <i/>
        <sz val="9"/>
        <color indexed="8"/>
        <rFont val="Arial"/>
        <family val="2"/>
      </rPr>
      <t xml:space="preserve"> Cover Plate</t>
    </r>
  </si>
  <si>
    <t>16A Combo Socket Outlet as per Major Tech Veti1</t>
  </si>
  <si>
    <t>16A Dedicated Socket Outlet as per Major Tech Veti1</t>
  </si>
  <si>
    <t>63mm PVC Round Box</t>
  </si>
  <si>
    <t>Recessed or surface with white cover plate</t>
  </si>
  <si>
    <t>2x4 PVC Box</t>
  </si>
  <si>
    <t>4x4 PVC Box</t>
  </si>
  <si>
    <t>50x100 Recessed or surface Box</t>
  </si>
  <si>
    <t>100x100 Recessed or surface Box</t>
  </si>
  <si>
    <t>Installed in recessed or surface 50x100 box with white cover plate</t>
  </si>
  <si>
    <t>Installed in surface Weather Proof box with slide lid 100x100 box with white cover plate</t>
  </si>
  <si>
    <t>16A Combination Socket Outlet  in Weather Proof Slide Lid Box</t>
  </si>
  <si>
    <r>
      <t xml:space="preserve">1 x 16A RSA, 1 x SANS 164-2, 1 x </t>
    </r>
    <r>
      <rPr>
        <i/>
        <sz val="9"/>
        <color rgb="FF000000"/>
        <rFont val="Arial"/>
        <family val="2"/>
      </rPr>
      <t>White</t>
    </r>
    <r>
      <rPr>
        <i/>
        <sz val="9"/>
        <color indexed="8"/>
        <rFont val="Arial"/>
        <family val="2"/>
      </rPr>
      <t xml:space="preserve"> SP Switch</t>
    </r>
  </si>
  <si>
    <t>Floor Box</t>
  </si>
  <si>
    <r>
      <t xml:space="preserve">2 x Shaved 16A RSA, 2 x Red SP Switch, 1 x 16A RSA, 1 x SANS 164-2, 1 x </t>
    </r>
    <r>
      <rPr>
        <i/>
        <sz val="9"/>
        <color rgb="FF000000"/>
        <rFont val="Arial"/>
        <family val="2"/>
      </rPr>
      <t>White</t>
    </r>
    <r>
      <rPr>
        <i/>
        <sz val="9"/>
        <color indexed="8"/>
        <rFont val="Arial"/>
        <family val="2"/>
      </rPr>
      <t xml:space="preserve"> SP Switch</t>
    </r>
  </si>
  <si>
    <r>
      <t xml:space="preserve">Installed in recessed or surface 100x100 box with </t>
    </r>
    <r>
      <rPr>
        <b/>
        <i/>
        <sz val="9"/>
        <color rgb="FF000000"/>
        <rFont val="Arial"/>
        <family val="2"/>
      </rPr>
      <t>Black</t>
    </r>
    <r>
      <rPr>
        <i/>
        <sz val="9"/>
        <color indexed="8"/>
        <rFont val="Arial"/>
        <family val="2"/>
      </rPr>
      <t xml:space="preserve"> cover plate</t>
    </r>
  </si>
  <si>
    <t>LED Flood Light IP65 Nerus 65W 4000k - LED Light Consult or Similarly Approved</t>
  </si>
  <si>
    <t>Type E3</t>
  </si>
  <si>
    <t>LED Bulkhead Giza Eyelid 13W 4000k - Regent Lighting or Similarly Approved</t>
  </si>
  <si>
    <t>Type E4</t>
  </si>
  <si>
    <t>Vapor Proof LED Fitting Aquaman 40W - LED Light Consult or Similarly Approved</t>
  </si>
  <si>
    <t>Vapor Proof LED Fitting Aquaman 40W With 2hr Battery Back-Up - LED Light Consult or Similarly Approved</t>
  </si>
  <si>
    <t>Dimmable GU10 LED Downlight 2229 Low-Glare Downlight With 5W Osram 3000k Bulb - LED Light Consult or Similarly Approved</t>
  </si>
  <si>
    <t>Dimmable GU10 LED Downlight 2229 Low-Glare Downlight With 5W Osram 4000k Bulb - LED Light Consult or Similarly Approved</t>
  </si>
  <si>
    <t>Dimmable LED Linear Light Fitting Batman 75 16,4W/m 3000k - LED Light Consult or Similarly Approved</t>
  </si>
  <si>
    <t>Dimmable LED Linear Light Fitting Batman 75 16,4W/m 3000k With 2hr Battery Back-Up - LED Light Consult or Similarly Approved</t>
  </si>
  <si>
    <t>Dimmable LED Linear Light Fitting Batman 75 16,4W/m 4000k - LED Light Consult or Similarly Approved</t>
  </si>
  <si>
    <t>Dimmable LED Linear Light Fitting Batman 75 16,4W/m 4000k With 2hr Battery Back-Up - LED Light Consult or Similarly Approved</t>
  </si>
  <si>
    <t>LED Bulkhead Focal Round 8W 3000k - LED Light Consult or Similarly Approved</t>
  </si>
  <si>
    <t>GU10 LED Track Spot With 5W Osram 3000k Bulb - LED Light Consult or Similarly Approved</t>
  </si>
  <si>
    <t>GU10 LED Track Spot With 5W Osram 4000k Bulb - LED Light Consult or Similarly Approved</t>
  </si>
  <si>
    <t>Enclosure</t>
  </si>
  <si>
    <t>2000kVA 400:11kV Step-up Transformer including T154 Controller</t>
  </si>
  <si>
    <t>4.1.16</t>
  </si>
  <si>
    <t>4.1.17</t>
  </si>
  <si>
    <t>4.1.18</t>
  </si>
  <si>
    <t>4.2.7</t>
  </si>
  <si>
    <t>6.1.9</t>
  </si>
  <si>
    <t>6.1.10</t>
  </si>
  <si>
    <t>6.1.11</t>
  </si>
  <si>
    <t>70mm² x 3 core XLPE Copper - TX-A to RMU-A and TX-B to RMU-B</t>
  </si>
  <si>
    <t>6.2</t>
  </si>
  <si>
    <t>6.2.1</t>
  </si>
  <si>
    <t>6.3</t>
  </si>
  <si>
    <t>6.3.1</t>
  </si>
  <si>
    <t>6.1.12</t>
  </si>
  <si>
    <t>6.1.13</t>
  </si>
  <si>
    <t>6.2.2</t>
  </si>
  <si>
    <t>6.2.3</t>
  </si>
  <si>
    <t>6.2.4</t>
  </si>
  <si>
    <t>6.2.5</t>
  </si>
  <si>
    <t>6.2.6</t>
  </si>
  <si>
    <t>6.2.7</t>
  </si>
  <si>
    <t>6.2.8</t>
  </si>
  <si>
    <t>6.2.9</t>
  </si>
  <si>
    <t>6.2.10</t>
  </si>
  <si>
    <t>6.2.11</t>
  </si>
  <si>
    <t>6.2.12</t>
  </si>
  <si>
    <t>6.3.2</t>
  </si>
  <si>
    <t>6.3.3</t>
  </si>
  <si>
    <t>6.3.4</t>
  </si>
  <si>
    <t>6.3.5</t>
  </si>
  <si>
    <t>6.3.6</t>
  </si>
  <si>
    <t>25mm PVC Conduit With Metal Saddles mounted every 500mm For Fire Detection</t>
  </si>
  <si>
    <t>Draw wire for electronic Services</t>
  </si>
  <si>
    <t>Supply and installation of low voltage electrical distribution boards</t>
  </si>
  <si>
    <t>IP54 Polycarbonate Kiosk with wooden backboard,front and back padlock lockable doors, Mains Isolator, Busbars, DIN rail and MCB's for general circuits.</t>
  </si>
  <si>
    <t>5A socket outlet mounted on trunking or concrete including all boxes, glands and fixings, Wiring included in Section 4 of this bill.</t>
  </si>
  <si>
    <t>PVC/Bosal conduit fittings.</t>
  </si>
  <si>
    <t>NA</t>
  </si>
  <si>
    <t>Concrete Cable Markers</t>
  </si>
  <si>
    <t>Infrastructure measured under Infrastructure BoQ</t>
  </si>
  <si>
    <t>Under Infrastructure BoQ</t>
  </si>
  <si>
    <t>Isolators (All isolators to include relevant adapters, glands, labelling etc)
All socket outlets to include relevant adapters, glands, labelling etc)
Conduit to be Chased in PVC and to include all required round boxes, covers etc.</t>
  </si>
  <si>
    <t>80kVA Riello Multi Sentry 3:3 with 30mins backup @ 100% as per specification. Network Adaptor for BMS  Communications.</t>
  </si>
  <si>
    <t>10kVA 3:3 with 15mins backup @100% as per specification. Network Adaptor for BMS  Communications.</t>
  </si>
  <si>
    <t>Antenna Kiosk</t>
  </si>
  <si>
    <t>IP54 Polycarbonate Kiosk with wooden backboard,front and back padlock lockable doors, Mains Isolator, Busbars, DIN rail and MCB's for general circuits. 1 x 350A 20kA TP Isolator for antenna supply cable termination</t>
  </si>
  <si>
    <t>SF6 or Vacuum RMU installed in substation with Plinth for cable entry from below. Inclusive of self powered Protection Relay. 20kA (3s) Short Circuit Withstand. 2 x 630A Isolators + 2 x 200A Circuit Breakers</t>
  </si>
  <si>
    <t>SF6 or Vacuum RMU - 2 x Isolators 1 x Circuit Breaker</t>
  </si>
  <si>
    <t>Type E5</t>
  </si>
  <si>
    <t>Type PL2</t>
  </si>
  <si>
    <t>5m Light Pole Black galvanized</t>
  </si>
  <si>
    <t>3,5m Light Pole Black galvanized</t>
  </si>
  <si>
    <t>LED Flood Light IP65 Nerus 180W 4000k - LED Light Consult or Similarly Approved</t>
  </si>
  <si>
    <t>UPS 1 - SANSA Equipment Room - UPS only excluding batteries</t>
  </si>
  <si>
    <t>Stand per UPS and Battery Enclosure</t>
  </si>
  <si>
    <t>Batteries and Battery enclusure including DC cabling</t>
  </si>
  <si>
    <t>None</t>
  </si>
  <si>
    <t>2.1.9</t>
  </si>
  <si>
    <t>2.6.3</t>
  </si>
  <si>
    <t>2.7.3</t>
  </si>
  <si>
    <t>5.1.22</t>
  </si>
  <si>
    <t>5.1.30</t>
  </si>
  <si>
    <t>5.1.31</t>
  </si>
  <si>
    <t>5.1.32</t>
  </si>
  <si>
    <t>5.1.33</t>
  </si>
  <si>
    <t>5.1.34</t>
  </si>
  <si>
    <t>5.1.35</t>
  </si>
  <si>
    <t>5.8.2</t>
  </si>
  <si>
    <t>5.8.3</t>
  </si>
  <si>
    <t>5.8.4</t>
  </si>
  <si>
    <t>5.8.5</t>
  </si>
  <si>
    <t>5.8.6</t>
  </si>
  <si>
    <t>7.1</t>
  </si>
  <si>
    <t>7.1.1</t>
  </si>
  <si>
    <t>7.1.2</t>
  </si>
  <si>
    <t>7.1.3</t>
  </si>
  <si>
    <t>7.2</t>
  </si>
  <si>
    <t>7.2.1</t>
  </si>
  <si>
    <t>7.2.2</t>
  </si>
  <si>
    <t>7.2.3</t>
  </si>
  <si>
    <t>7.2.4</t>
  </si>
  <si>
    <t>7.2.5</t>
  </si>
  <si>
    <t>7.2.6</t>
  </si>
  <si>
    <t>7.2.7</t>
  </si>
  <si>
    <t>12 Month maintenance</t>
  </si>
  <si>
    <t>Cost for supply and installation to include rigging, training, Preparatation of As Built drawings, Commissioning, O&amp;M Manuals, Cost of protection of machines durng construction.</t>
  </si>
  <si>
    <r>
      <t>600/1000V PVC/PVC/SWA/PVC/</t>
    </r>
    <r>
      <rPr>
        <b/>
        <sz val="9"/>
        <color rgb="FFFF0000"/>
        <rFont val="Arial"/>
        <family val="2"/>
      </rPr>
      <t>Cu</t>
    </r>
    <r>
      <rPr>
        <b/>
        <sz val="9"/>
        <color theme="1"/>
        <rFont val="Arial"/>
        <family val="2"/>
      </rPr>
      <t xml:space="preserve"> cable in shaft, sleeve, trench, on cable rack or on surface, including strapping or clamping, supports etc. Terminations and connections of 600/1000V PVC/PVC/SWA/PVC/</t>
    </r>
    <r>
      <rPr>
        <b/>
        <sz val="9"/>
        <color rgb="FFFF0000"/>
        <rFont val="Arial"/>
        <family val="2"/>
      </rPr>
      <t>Cu</t>
    </r>
    <r>
      <rPr>
        <b/>
        <sz val="9"/>
        <color theme="1"/>
        <rFont val="Arial"/>
        <family val="2"/>
      </rPr>
      <t xml:space="preserve"> cable including drilling, bolting, lugs, number tags, core markers, gland, shroud, etc</t>
    </r>
  </si>
  <si>
    <r>
      <t xml:space="preserve">1,5mm² 4C SWA Cu </t>
    </r>
    <r>
      <rPr>
        <sz val="9"/>
        <color rgb="FFFF0000"/>
        <rFont val="Arial"/>
        <family val="2"/>
      </rPr>
      <t>ECC</t>
    </r>
  </si>
  <si>
    <r>
      <t xml:space="preserve">2,5mm² 4C SWA Cu </t>
    </r>
    <r>
      <rPr>
        <sz val="9"/>
        <color rgb="FFFF0000"/>
        <rFont val="Arial"/>
        <family val="2"/>
      </rPr>
      <t>ECC</t>
    </r>
  </si>
  <si>
    <r>
      <t xml:space="preserve">4mm² 4C SWA Cu </t>
    </r>
    <r>
      <rPr>
        <sz val="9"/>
        <color rgb="FFFF0000"/>
        <rFont val="Arial"/>
        <family val="2"/>
      </rPr>
      <t>ECC</t>
    </r>
  </si>
  <si>
    <r>
      <t xml:space="preserve">6mm² 4C SWA Cu </t>
    </r>
    <r>
      <rPr>
        <sz val="9"/>
        <color rgb="FFFF0000"/>
        <rFont val="Arial"/>
        <family val="2"/>
      </rPr>
      <t>ECC</t>
    </r>
  </si>
  <si>
    <r>
      <t xml:space="preserve">10mm² 4C SWA Cu </t>
    </r>
    <r>
      <rPr>
        <sz val="9"/>
        <color rgb="FFFF0000"/>
        <rFont val="Arial"/>
        <family val="2"/>
      </rPr>
      <t>ECC</t>
    </r>
  </si>
  <si>
    <r>
      <t xml:space="preserve">16mm² 4C SWA Cu </t>
    </r>
    <r>
      <rPr>
        <sz val="9"/>
        <color rgb="FFFF0000"/>
        <rFont val="Arial"/>
        <family val="2"/>
      </rPr>
      <t>ECC</t>
    </r>
  </si>
  <si>
    <r>
      <t xml:space="preserve">35mm² 4C SWA Cu </t>
    </r>
    <r>
      <rPr>
        <sz val="9"/>
        <color rgb="FFFF0000"/>
        <rFont val="Arial"/>
        <family val="2"/>
      </rPr>
      <t>ECC</t>
    </r>
  </si>
  <si>
    <r>
      <t xml:space="preserve">25mm² 4C SWA Cu </t>
    </r>
    <r>
      <rPr>
        <sz val="9"/>
        <color rgb="FFFF0000"/>
        <rFont val="Arial"/>
        <family val="2"/>
      </rPr>
      <t>ECC</t>
    </r>
  </si>
  <si>
    <r>
      <t xml:space="preserve">50mm² 4C SWA Cu </t>
    </r>
    <r>
      <rPr>
        <sz val="9"/>
        <color rgb="FFFF0000"/>
        <rFont val="Arial"/>
        <family val="2"/>
      </rPr>
      <t>ECC</t>
    </r>
  </si>
  <si>
    <r>
      <t xml:space="preserve">70mm² 4C SWA Cu </t>
    </r>
    <r>
      <rPr>
        <sz val="9"/>
        <color rgb="FFFF0000"/>
        <rFont val="Arial"/>
        <family val="2"/>
      </rPr>
      <t>ECC</t>
    </r>
  </si>
  <si>
    <r>
      <t xml:space="preserve">95mm² 4C SWA Cu </t>
    </r>
    <r>
      <rPr>
        <sz val="9"/>
        <color rgb="FFFF0000"/>
        <rFont val="Arial"/>
        <family val="2"/>
      </rPr>
      <t>ECC</t>
    </r>
  </si>
  <si>
    <r>
      <t xml:space="preserve">120mm² 4C SWA Cu </t>
    </r>
    <r>
      <rPr>
        <sz val="9"/>
        <color rgb="FFFF0000"/>
        <rFont val="Arial"/>
        <family val="2"/>
      </rPr>
      <t>ECC</t>
    </r>
  </si>
  <si>
    <r>
      <t xml:space="preserve">150mm² 4C SWA Cu </t>
    </r>
    <r>
      <rPr>
        <sz val="9"/>
        <color rgb="FFFF0000"/>
        <rFont val="Arial"/>
        <family val="2"/>
      </rPr>
      <t>ECC</t>
    </r>
  </si>
  <si>
    <r>
      <t xml:space="preserve">185mm² 4C SWA Cu </t>
    </r>
    <r>
      <rPr>
        <sz val="9"/>
        <color rgb="FFFF0000"/>
        <rFont val="Arial"/>
        <family val="2"/>
      </rPr>
      <t>ECC</t>
    </r>
  </si>
  <si>
    <r>
      <t xml:space="preserve">240mm² 4C SWA Cu </t>
    </r>
    <r>
      <rPr>
        <sz val="9"/>
        <color rgb="FFFF0000"/>
        <rFont val="Arial"/>
        <family val="2"/>
      </rPr>
      <t>ECC</t>
    </r>
  </si>
  <si>
    <t>2.2.17</t>
  </si>
  <si>
    <t>2.2.18</t>
  </si>
  <si>
    <t>2.2.19</t>
  </si>
  <si>
    <t>2.2.20</t>
  </si>
  <si>
    <t>2.2.21</t>
  </si>
  <si>
    <t>2.2.22</t>
  </si>
  <si>
    <t>2.2.23</t>
  </si>
  <si>
    <t>2.2.24</t>
  </si>
  <si>
    <t>2.2.25</t>
  </si>
  <si>
    <t>2.2.26</t>
  </si>
  <si>
    <t>2.2.27</t>
  </si>
  <si>
    <t>2.2.28</t>
  </si>
  <si>
    <t>2.2.29</t>
  </si>
  <si>
    <t>2.2.30</t>
  </si>
  <si>
    <t>2.2.31</t>
  </si>
  <si>
    <r>
      <t>600/1000V PVC/PVC/SWA/PVC/</t>
    </r>
    <r>
      <rPr>
        <b/>
        <sz val="9"/>
        <color rgb="FFFF0000"/>
        <rFont val="Arial"/>
        <family val="2"/>
      </rPr>
      <t>Alu</t>
    </r>
    <r>
      <rPr>
        <b/>
        <sz val="9"/>
        <color theme="1"/>
        <rFont val="Arial"/>
        <family val="2"/>
      </rPr>
      <t xml:space="preserve">  cable in shaft, sleeve, trench, on cable rack or on surface, including strapping or clamping, supports etc. Terminations and connections of 600/1000V PVC/PVC/SWA/PVC/</t>
    </r>
    <r>
      <rPr>
        <b/>
        <sz val="9"/>
        <color rgb="FFFF0000"/>
        <rFont val="Arial"/>
        <family val="2"/>
      </rPr>
      <t>Alu</t>
    </r>
    <r>
      <rPr>
        <b/>
        <sz val="9"/>
        <color theme="1"/>
        <rFont val="Arial"/>
        <family val="2"/>
      </rPr>
      <t xml:space="preserve"> cable including drilling, bolting, lugs, number tags, core markers, gland, shroud, etc</t>
    </r>
  </si>
  <si>
    <t>3200A Busbar - Straight</t>
  </si>
  <si>
    <t>3200A Busbar - Joint</t>
  </si>
  <si>
    <t>3200A Busbar - 90° Bend</t>
  </si>
  <si>
    <t>3200A Busbar - Panel Entry</t>
  </si>
  <si>
    <t>3200A Busbar - Transformer Entry</t>
  </si>
  <si>
    <t>3200A Busbar - Support Structure and Trapeze Brackets</t>
  </si>
  <si>
    <t>3200A Busbar - Installation, Commissioning and related P&amp;G</t>
  </si>
  <si>
    <t>2.7</t>
  </si>
  <si>
    <t>Dimmable LED Strip Light With 24V 22W/m LED Board 3000k - LED Light Consult or Similarly Approved</t>
  </si>
  <si>
    <t>Type LED1-DIM</t>
  </si>
  <si>
    <t>Non-Dimmable LED Strip Light With 24V 22W/m LED Board 3000k - LED Light Consult or Similarly Approved</t>
  </si>
  <si>
    <t>Type LED Driver - DIM</t>
  </si>
  <si>
    <t xml:space="preserve">Type LED Driver </t>
  </si>
  <si>
    <t>Non-Dimmable LED Strip Light Slim Recessed Profile Black With 9W/m 24V LED Tape 3000k - LED Light Consult or Similarly Approved</t>
  </si>
  <si>
    <t>Non-Dimmable LED Strip Light Slim Recessed Profile Black With 9W/m 24V LED Tape 4000k - LED Light Consult or Similarly Approved</t>
  </si>
  <si>
    <t>5.1.36</t>
  </si>
  <si>
    <t>5.1.37</t>
  </si>
  <si>
    <t>NON Dimmable LED Strip Light Driver 120W 24V LED Strip Light Driver - LED Light Consult or Similarly Approved</t>
  </si>
  <si>
    <t>Dimmable LED Strip Light Driver 120W 24V LED Strip Light Driver - LED Light Consult or Similarly Approved</t>
  </si>
  <si>
    <t>ELECTRICAL INSTALLATION - LOW VOLTAGE INSTALLATION + UPS</t>
  </si>
  <si>
    <t>2.9</t>
  </si>
  <si>
    <t>ELECTRICAL INSTALLATION - INFRASTRUCTURE INSTALLATION</t>
  </si>
  <si>
    <t>PART C1.2.2</t>
  </si>
  <si>
    <t>Allowance to fix price for the duration of the contract</t>
  </si>
  <si>
    <t>The rates in the remainder of the Bill of Quantities (BOQ) must exclude these costs, as they are to be priced under this item.</t>
  </si>
  <si>
    <t>Remote Location Overhead Costs</t>
  </si>
  <si>
    <t>Provide a lump sum cost for all additional expenses associated with working at the remote project site, located approximately 230 km from Cape Town and 5 km south of Matjiesfontein. This includes transportation of materials and personnel, accommodation, site establishment, and any other costs related to the remote nature of the location. The rates in the remainder of the Bill of Quantities (BOQ) must exclude these costs, as they are to be priced under this item.</t>
  </si>
  <si>
    <t>1.13</t>
  </si>
  <si>
    <t>TOTAL CARRIED TO BILL NO. 16 ELECTRICAL INSTALLATION - INFRASTRUCTURE INSTALLATION PART C1.2.2</t>
  </si>
  <si>
    <t>1.14</t>
  </si>
  <si>
    <t>1.14.1</t>
  </si>
  <si>
    <t>1.14.2</t>
  </si>
  <si>
    <t>1.14.3</t>
  </si>
  <si>
    <t>IP43 Polycarbonate Kiosk with wooden backboard,front and back padlock lockable doors, Mains Isolator, Busbars, DIN rail and MCB's for general circuits.</t>
  </si>
  <si>
    <t>TOTAL CARRIED TO BILL NO. 16 ELECTRICAL INSTALLATION - LOW VOLTAGE INSTALLATION + UPS PART C1.2.2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</si>
</sst>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0.00_-;\-&quot;R&quot;* #,##0.00_-;_-&quot;R&quot;* &quot;-&quot;??_-;_-@_-"/>
    <numFmt numFmtId="43" formatCode="_-* #,##0.00_-;\-* #,##0.00_-;_-* &quot;-&quot;??_-;_-@_-"/>
    <numFmt numFmtId="164" formatCode="0.0"/>
    <numFmt numFmtId="165" formatCode="_(* #,##0_);_(* \(#,##0\);_(* &quot;-&quot;??_);_(@_)"/>
    <numFmt numFmtId="166" formatCode="0.0%"/>
  </numFmts>
  <fonts count="42" x14ac:knownFonts="1">
    <font>
      <sz val="11"/>
      <color theme="1"/>
      <name val="Calibri"/>
      <family val="2"/>
      <scheme val="minor"/>
    </font>
    <font>
      <sz val="11"/>
      <color theme="1"/>
      <name val="Calibri"/>
      <family val="2"/>
      <scheme val="minor"/>
    </font>
    <font>
      <b/>
      <u/>
      <sz val="9"/>
      <color indexed="8"/>
      <name val="Arial"/>
      <family val="2"/>
    </font>
    <font>
      <b/>
      <u/>
      <sz val="9"/>
      <name val="Arial"/>
      <family val="2"/>
    </font>
    <font>
      <b/>
      <sz val="10"/>
      <color indexed="8"/>
      <name val="Arial"/>
      <family val="2"/>
    </font>
    <font>
      <b/>
      <sz val="9"/>
      <color indexed="8"/>
      <name val="Arial"/>
      <family val="2"/>
    </font>
    <font>
      <b/>
      <sz val="9"/>
      <name val="Arial"/>
      <family val="2"/>
    </font>
    <font>
      <sz val="10"/>
      <color indexed="8"/>
      <name val="Arial"/>
      <family val="2"/>
    </font>
    <font>
      <sz val="9"/>
      <color indexed="8"/>
      <name val="Arial"/>
      <family val="2"/>
    </font>
    <font>
      <sz val="9"/>
      <name val="Arial"/>
      <family val="2"/>
    </font>
    <font>
      <b/>
      <u/>
      <sz val="11"/>
      <color indexed="8"/>
      <name val="Arial"/>
      <family val="2"/>
    </font>
    <font>
      <u/>
      <sz val="11"/>
      <color indexed="8"/>
      <name val="Arial"/>
      <family val="2"/>
    </font>
    <font>
      <sz val="9"/>
      <color theme="1"/>
      <name val="Arial"/>
      <family val="2"/>
    </font>
    <font>
      <b/>
      <sz val="11"/>
      <color indexed="8"/>
      <name val="Arial"/>
      <family val="2"/>
    </font>
    <font>
      <sz val="8"/>
      <name val="Calibri"/>
      <family val="2"/>
      <scheme val="minor"/>
    </font>
    <font>
      <b/>
      <sz val="9"/>
      <color theme="1"/>
      <name val="Arial"/>
      <family val="2"/>
    </font>
    <font>
      <b/>
      <u/>
      <sz val="9"/>
      <color theme="1"/>
      <name val="Arial"/>
      <family val="2"/>
    </font>
    <font>
      <strike/>
      <sz val="9"/>
      <name val="Arial"/>
      <family val="2"/>
    </font>
    <font>
      <b/>
      <sz val="8"/>
      <color indexed="8"/>
      <name val="Arial"/>
      <family val="2"/>
    </font>
    <font>
      <sz val="10"/>
      <name val="Arial"/>
      <family val="2"/>
    </font>
    <font>
      <vertAlign val="superscript"/>
      <sz val="9"/>
      <color indexed="8"/>
      <name val="Arial"/>
      <family val="2"/>
    </font>
    <font>
      <b/>
      <u/>
      <sz val="12"/>
      <color indexed="8"/>
      <name val="Arial"/>
      <family val="2"/>
    </font>
    <font>
      <b/>
      <sz val="9"/>
      <color rgb="FFFF0000"/>
      <name val="Arial"/>
      <family val="2"/>
    </font>
    <font>
      <b/>
      <sz val="11"/>
      <color theme="1"/>
      <name val="Calibri"/>
      <family val="2"/>
      <scheme val="minor"/>
    </font>
    <font>
      <i/>
      <sz val="9"/>
      <color indexed="8"/>
      <name val="Arial"/>
      <family val="2"/>
    </font>
    <font>
      <i/>
      <sz val="9"/>
      <color rgb="FFFF0000"/>
      <name val="Arial"/>
      <family val="2"/>
    </font>
    <font>
      <b/>
      <sz val="10"/>
      <name val="Arial"/>
      <family val="2"/>
    </font>
    <font>
      <sz val="9"/>
      <color rgb="FFFF0000"/>
      <name val="Arial"/>
      <family val="2"/>
    </font>
    <font>
      <i/>
      <sz val="9"/>
      <color rgb="FF000000"/>
      <name val="Arial"/>
      <family val="2"/>
    </font>
    <font>
      <i/>
      <sz val="9"/>
      <color rgb="FF000000"/>
      <name val="Aptos Narrow"/>
      <family val="2"/>
    </font>
    <font>
      <i/>
      <sz val="9"/>
      <name val="Arial"/>
      <family val="2"/>
    </font>
    <font>
      <b/>
      <i/>
      <sz val="9"/>
      <color rgb="FF000000"/>
      <name val="Arial"/>
      <family val="2"/>
    </font>
    <font>
      <b/>
      <sz val="9"/>
      <color rgb="FF000000"/>
      <name val="Arial"/>
      <family val="2"/>
    </font>
    <font>
      <i/>
      <sz val="11"/>
      <color rgb="FFFF0000"/>
      <name val="Arial"/>
      <family val="2"/>
    </font>
    <font>
      <sz val="9"/>
      <color indexed="8"/>
      <name val="Arial"/>
      <family val="2"/>
    </font>
    <font>
      <sz val="9"/>
      <color theme="1"/>
      <name val="Arial"/>
      <family val="2"/>
    </font>
    <font>
      <sz val="9"/>
      <name val="Arial"/>
      <family val="2"/>
    </font>
    <font>
      <b/>
      <i/>
      <sz val="9"/>
      <name val="Arial"/>
      <family val="2"/>
    </font>
    <font>
      <sz val="9"/>
      <color theme="1"/>
      <name val="Arial"/>
      <family val="2"/>
    </font>
    <font>
      <sz val="9"/>
      <name val="Arial"/>
      <family val="2"/>
    </font>
    <font>
      <sz val="9"/>
      <color indexed="8"/>
      <name val="Arial"/>
      <family val="2"/>
    </font>
    <font>
      <i/>
      <sz val="9"/>
      <color indexed="8"/>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92D050"/>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19" fillId="0" borderId="0"/>
    <xf numFmtId="9" fontId="1" fillId="0" borderId="0" applyFont="0" applyFill="0" applyBorder="0" applyAlignment="0" applyProtection="0"/>
  </cellStyleXfs>
  <cellXfs count="346">
    <xf numFmtId="0" fontId="0" fillId="0" borderId="0" xfId="0"/>
    <xf numFmtId="4" fontId="9" fillId="2" borderId="7" xfId="0" applyNumberFormat="1" applyFont="1" applyFill="1" applyBorder="1" applyAlignment="1">
      <alignment horizontal="right"/>
    </xf>
    <xf numFmtId="164" fontId="8" fillId="0" borderId="6" xfId="0" applyNumberFormat="1" applyFont="1" applyBorder="1" applyAlignment="1">
      <alignment horizontal="center" vertical="top"/>
    </xf>
    <xf numFmtId="3" fontId="8" fillId="0" borderId="7" xfId="0" applyNumberFormat="1" applyFont="1" applyBorder="1"/>
    <xf numFmtId="3" fontId="8" fillId="0" borderId="7" xfId="0" applyNumberFormat="1" applyFont="1" applyBorder="1" applyAlignment="1">
      <alignment horizontal="center"/>
    </xf>
    <xf numFmtId="3" fontId="10" fillId="0" borderId="7" xfId="0" applyNumberFormat="1" applyFont="1" applyBorder="1" applyAlignment="1">
      <alignment wrapText="1"/>
    </xf>
    <xf numFmtId="3" fontId="5" fillId="0" borderId="7" xfId="0" applyNumberFormat="1" applyFont="1" applyBorder="1" applyAlignment="1">
      <alignment wrapText="1"/>
    </xf>
    <xf numFmtId="3" fontId="8" fillId="0" borderId="7" xfId="0" applyNumberFormat="1" applyFont="1" applyBorder="1" applyAlignment="1">
      <alignment wrapText="1"/>
    </xf>
    <xf numFmtId="165" fontId="9" fillId="0" borderId="7" xfId="1" applyNumberFormat="1" applyFont="1" applyFill="1" applyBorder="1" applyAlignment="1">
      <alignment horizontal="left" vertical="top" wrapText="1"/>
    </xf>
    <xf numFmtId="3" fontId="2" fillId="0" borderId="7" xfId="0" applyNumberFormat="1" applyFont="1" applyBorder="1" applyAlignment="1">
      <alignment wrapText="1"/>
    </xf>
    <xf numFmtId="164" fontId="5" fillId="0" borderId="6" xfId="0" applyNumberFormat="1" applyFont="1" applyBorder="1" applyAlignment="1">
      <alignment horizontal="center" vertical="top"/>
    </xf>
    <xf numFmtId="3" fontId="12" fillId="0" borderId="7" xfId="0" applyNumberFormat="1" applyFont="1" applyBorder="1" applyAlignment="1">
      <alignment horizontal="center"/>
    </xf>
    <xf numFmtId="4" fontId="9" fillId="0" borderId="7" xfId="0" applyNumberFormat="1" applyFont="1" applyBorder="1" applyAlignment="1">
      <alignment horizontal="right"/>
    </xf>
    <xf numFmtId="0" fontId="15" fillId="0" borderId="7" xfId="0" applyFont="1" applyBorder="1" applyAlignment="1">
      <alignment vertical="top" wrapText="1"/>
    </xf>
    <xf numFmtId="3" fontId="8" fillId="3" borderId="7" xfId="0" applyNumberFormat="1" applyFont="1" applyFill="1" applyBorder="1" applyAlignment="1">
      <alignment wrapText="1"/>
    </xf>
    <xf numFmtId="164" fontId="8" fillId="0" borderId="6" xfId="0" applyNumberFormat="1" applyFont="1" applyBorder="1" applyAlignment="1">
      <alignment horizontal="center" vertical="center"/>
    </xf>
    <xf numFmtId="3" fontId="10" fillId="0" borderId="7" xfId="0" applyNumberFormat="1" applyFont="1" applyBorder="1" applyAlignment="1">
      <alignment vertical="center" wrapText="1"/>
    </xf>
    <xf numFmtId="3" fontId="8" fillId="0" borderId="7" xfId="0" applyNumberFormat="1" applyFont="1" applyBorder="1" applyAlignment="1">
      <alignment vertical="center" wrapText="1"/>
    </xf>
    <xf numFmtId="3" fontId="15" fillId="0" borderId="7" xfId="0" applyNumberFormat="1" applyFont="1" applyBorder="1" applyAlignment="1">
      <alignment vertical="center" wrapText="1"/>
    </xf>
    <xf numFmtId="3" fontId="8" fillId="0" borderId="7" xfId="0" applyNumberFormat="1" applyFont="1" applyBorder="1" applyAlignment="1">
      <alignment vertical="center"/>
    </xf>
    <xf numFmtId="3" fontId="8" fillId="0" borderId="7" xfId="0" applyNumberFormat="1" applyFont="1" applyBorder="1" applyAlignment="1">
      <alignment horizontal="center" vertical="center"/>
    </xf>
    <xf numFmtId="3" fontId="9" fillId="0" borderId="7" xfId="0" applyNumberFormat="1" applyFont="1" applyBorder="1" applyAlignment="1">
      <alignment horizontal="center" vertical="center"/>
    </xf>
    <xf numFmtId="3" fontId="17" fillId="0" borderId="7" xfId="0" applyNumberFormat="1" applyFont="1" applyBorder="1" applyAlignment="1">
      <alignment horizontal="center" vertical="center"/>
    </xf>
    <xf numFmtId="3" fontId="5" fillId="0" borderId="7" xfId="0" applyNumberFormat="1" applyFont="1" applyBorder="1" applyAlignment="1">
      <alignment vertical="center" wrapText="1"/>
    </xf>
    <xf numFmtId="164" fontId="8" fillId="0" borderId="6" xfId="0" applyNumberFormat="1" applyFont="1" applyBorder="1" applyAlignment="1">
      <alignment horizontal="center"/>
    </xf>
    <xf numFmtId="3" fontId="12" fillId="0" borderId="7" xfId="0" applyNumberFormat="1" applyFont="1" applyBorder="1"/>
    <xf numFmtId="0" fontId="12" fillId="0" borderId="7" xfId="0" applyFont="1" applyBorder="1" applyAlignment="1">
      <alignment horizontal="center"/>
    </xf>
    <xf numFmtId="44" fontId="9" fillId="2" borderId="7" xfId="0" applyNumberFormat="1" applyFont="1" applyFill="1" applyBorder="1" applyAlignment="1">
      <alignment horizontal="right"/>
    </xf>
    <xf numFmtId="3" fontId="8" fillId="0" borderId="7" xfId="0" applyNumberFormat="1" applyFont="1" applyBorder="1" applyAlignment="1">
      <alignment vertical="top" wrapText="1"/>
    </xf>
    <xf numFmtId="3" fontId="8" fillId="0" borderId="7" xfId="0" applyNumberFormat="1" applyFont="1" applyBorder="1" applyAlignment="1">
      <alignment vertical="top"/>
    </xf>
    <xf numFmtId="3" fontId="8" fillId="0" borderId="7" xfId="0" applyNumberFormat="1" applyFont="1" applyBorder="1" applyAlignment="1">
      <alignment horizontal="center" vertical="top"/>
    </xf>
    <xf numFmtId="0" fontId="12" fillId="0" borderId="7" xfId="0" applyFont="1" applyBorder="1" applyAlignment="1">
      <alignment horizontal="center" vertical="top"/>
    </xf>
    <xf numFmtId="44" fontId="9" fillId="2" borderId="7" xfId="0" applyNumberFormat="1" applyFont="1" applyFill="1" applyBorder="1" applyAlignment="1">
      <alignment horizontal="right" vertical="top"/>
    </xf>
    <xf numFmtId="3" fontId="15" fillId="0" borderId="7" xfId="0" applyNumberFormat="1" applyFont="1" applyBorder="1" applyAlignment="1">
      <alignment vertical="top" wrapText="1"/>
    </xf>
    <xf numFmtId="44" fontId="0" fillId="0" borderId="0" xfId="2" applyFont="1"/>
    <xf numFmtId="3" fontId="10" fillId="4" borderId="7" xfId="0" applyNumberFormat="1" applyFont="1" applyFill="1" applyBorder="1" applyAlignment="1">
      <alignment wrapText="1"/>
    </xf>
    <xf numFmtId="3" fontId="10" fillId="4" borderId="7" xfId="0" applyNumberFormat="1" applyFont="1" applyFill="1" applyBorder="1" applyAlignment="1">
      <alignment vertical="center" wrapText="1"/>
    </xf>
    <xf numFmtId="3" fontId="10" fillId="4" borderId="5" xfId="0" applyNumberFormat="1" applyFont="1" applyFill="1" applyBorder="1" applyAlignment="1">
      <alignment wrapText="1"/>
    </xf>
    <xf numFmtId="164" fontId="7" fillId="0" borderId="8" xfId="0" applyNumberFormat="1" applyFont="1" applyBorder="1" applyAlignment="1">
      <alignment horizontal="center" vertical="top"/>
    </xf>
    <xf numFmtId="3" fontId="7" fillId="0" borderId="9" xfId="0" applyNumberFormat="1" applyFont="1" applyBorder="1" applyAlignment="1">
      <alignment wrapText="1"/>
    </xf>
    <xf numFmtId="1" fontId="7" fillId="0" borderId="9" xfId="0" applyNumberFormat="1" applyFont="1" applyBorder="1"/>
    <xf numFmtId="3" fontId="7" fillId="0" borderId="9" xfId="0" applyNumberFormat="1" applyFont="1" applyBorder="1" applyAlignment="1">
      <alignment horizontal="center"/>
    </xf>
    <xf numFmtId="1" fontId="8" fillId="0" borderId="9" xfId="0" applyNumberFormat="1" applyFont="1" applyBorder="1" applyAlignment="1">
      <alignment horizontal="center"/>
    </xf>
    <xf numFmtId="4" fontId="9" fillId="2" borderId="9" xfId="0" applyNumberFormat="1" applyFont="1" applyFill="1" applyBorder="1" applyAlignment="1">
      <alignment horizontal="right"/>
    </xf>
    <xf numFmtId="164" fontId="4" fillId="4" borderId="12" xfId="0" applyNumberFormat="1" applyFont="1" applyFill="1" applyBorder="1" applyAlignment="1">
      <alignment horizontal="center" vertical="top"/>
    </xf>
    <xf numFmtId="3" fontId="4" fillId="4" borderId="13" xfId="0" applyNumberFormat="1" applyFont="1" applyFill="1" applyBorder="1" applyAlignment="1">
      <alignment horizontal="center" wrapText="1"/>
    </xf>
    <xf numFmtId="3" fontId="4" fillId="4" borderId="13" xfId="0" applyNumberFormat="1" applyFont="1" applyFill="1" applyBorder="1" applyAlignment="1">
      <alignment horizontal="center"/>
    </xf>
    <xf numFmtId="3" fontId="5" fillId="4" borderId="13" xfId="0" applyNumberFormat="1" applyFont="1" applyFill="1" applyBorder="1" applyAlignment="1">
      <alignment horizontal="center"/>
    </xf>
    <xf numFmtId="4" fontId="6" fillId="4" borderId="13" xfId="0" applyNumberFormat="1" applyFont="1" applyFill="1" applyBorder="1" applyAlignment="1">
      <alignment horizontal="right"/>
    </xf>
    <xf numFmtId="3" fontId="10" fillId="4" borderId="5" xfId="0" applyNumberFormat="1" applyFont="1" applyFill="1" applyBorder="1" applyAlignment="1">
      <alignment vertical="center" wrapText="1"/>
    </xf>
    <xf numFmtId="3" fontId="21" fillId="0" borderId="7" xfId="0" applyNumberFormat="1" applyFont="1" applyBorder="1" applyAlignment="1">
      <alignment wrapText="1"/>
    </xf>
    <xf numFmtId="0" fontId="8" fillId="0" borderId="6" xfId="0" applyFont="1" applyBorder="1" applyAlignment="1">
      <alignment horizontal="right" vertical="top"/>
    </xf>
    <xf numFmtId="0" fontId="8" fillId="0" borderId="6" xfId="0" applyFont="1" applyBorder="1" applyAlignment="1">
      <alignment horizontal="center" vertical="top"/>
    </xf>
    <xf numFmtId="2" fontId="8" fillId="0" borderId="6" xfId="0" applyNumberFormat="1" applyFont="1" applyBorder="1" applyAlignment="1">
      <alignment horizontal="right" vertical="top"/>
    </xf>
    <xf numFmtId="4" fontId="9" fillId="2" borderId="7" xfId="0" applyNumberFormat="1" applyFont="1" applyFill="1" applyBorder="1" applyAlignment="1">
      <alignment horizontal="right" vertical="top"/>
    </xf>
    <xf numFmtId="0" fontId="0" fillId="0" borderId="0" xfId="0" applyAlignment="1">
      <alignment vertical="top"/>
    </xf>
    <xf numFmtId="4" fontId="9" fillId="0" borderId="7" xfId="0" applyNumberFormat="1" applyFont="1" applyBorder="1" applyAlignment="1">
      <alignment horizontal="right" vertical="top"/>
    </xf>
    <xf numFmtId="3" fontId="8" fillId="3" borderId="7" xfId="0" applyNumberFormat="1" applyFont="1" applyFill="1" applyBorder="1" applyAlignment="1">
      <alignment vertical="top" wrapText="1"/>
    </xf>
    <xf numFmtId="164" fontId="9" fillId="0" borderId="6" xfId="0" applyNumberFormat="1" applyFont="1" applyBorder="1" applyAlignment="1">
      <alignment horizontal="center" vertical="top"/>
    </xf>
    <xf numFmtId="3" fontId="9" fillId="0" borderId="7" xfId="0" applyNumberFormat="1" applyFont="1" applyBorder="1" applyAlignment="1">
      <alignment vertical="top" wrapText="1"/>
    </xf>
    <xf numFmtId="44" fontId="9" fillId="2" borderId="7" xfId="2" applyFont="1" applyFill="1" applyBorder="1" applyAlignment="1">
      <alignment horizontal="right" vertical="top"/>
    </xf>
    <xf numFmtId="1" fontId="0" fillId="0" borderId="7" xfId="0" applyNumberFormat="1" applyBorder="1"/>
    <xf numFmtId="0" fontId="0" fillId="0" borderId="0" xfId="0" applyAlignment="1">
      <alignment horizontal="center" vertical="center"/>
    </xf>
    <xf numFmtId="0" fontId="0" fillId="0" borderId="7" xfId="0" applyBorder="1"/>
    <xf numFmtId="3" fontId="2" fillId="0" borderId="7" xfId="0" applyNumberFormat="1" applyFont="1" applyBorder="1" applyAlignment="1">
      <alignment vertical="center" wrapText="1"/>
    </xf>
    <xf numFmtId="3" fontId="8" fillId="3" borderId="7" xfId="0" applyNumberFormat="1" applyFont="1" applyFill="1" applyBorder="1" applyAlignment="1">
      <alignment vertical="center" wrapText="1"/>
    </xf>
    <xf numFmtId="164" fontId="5" fillId="0" borderId="6" xfId="0" applyNumberFormat="1" applyFont="1" applyBorder="1" applyAlignment="1">
      <alignment horizontal="center" vertical="center"/>
    </xf>
    <xf numFmtId="3" fontId="24" fillId="0" borderId="7" xfId="0" applyNumberFormat="1" applyFont="1" applyBorder="1" applyAlignment="1">
      <alignment vertical="center" wrapText="1"/>
    </xf>
    <xf numFmtId="3" fontId="24" fillId="0" borderId="7" xfId="0" applyNumberFormat="1" applyFont="1" applyBorder="1" applyAlignment="1">
      <alignment horizontal="left" wrapText="1"/>
    </xf>
    <xf numFmtId="0" fontId="0" fillId="0" borderId="0" xfId="0" applyAlignment="1">
      <alignment horizontal="center" vertical="center" textRotation="90"/>
    </xf>
    <xf numFmtId="4" fontId="9" fillId="0" borderId="7" xfId="0" applyNumberFormat="1" applyFont="1" applyBorder="1" applyAlignment="1">
      <alignment horizontal="right" vertical="center"/>
    </xf>
    <xf numFmtId="166" fontId="0" fillId="0" borderId="0" xfId="4" applyNumberFormat="1" applyFont="1" applyAlignment="1">
      <alignment horizontal="center" vertical="center"/>
    </xf>
    <xf numFmtId="166" fontId="0" fillId="0" borderId="0" xfId="4" applyNumberFormat="1" applyFont="1" applyFill="1" applyAlignment="1">
      <alignment horizontal="center" vertical="center"/>
    </xf>
    <xf numFmtId="3" fontId="9" fillId="0" borderId="7" xfId="0" applyNumberFormat="1" applyFont="1" applyBorder="1" applyAlignment="1">
      <alignment horizontal="center"/>
    </xf>
    <xf numFmtId="0" fontId="23" fillId="0" borderId="0" xfId="0" applyFont="1" applyAlignment="1">
      <alignment horizontal="center" vertical="center"/>
    </xf>
    <xf numFmtId="164" fontId="8" fillId="3" borderId="6" xfId="0" applyNumberFormat="1" applyFont="1" applyFill="1" applyBorder="1" applyAlignment="1">
      <alignment horizontal="center" vertical="top"/>
    </xf>
    <xf numFmtId="3" fontId="10" fillId="3" borderId="7" xfId="0" applyNumberFormat="1" applyFont="1" applyFill="1" applyBorder="1" applyAlignment="1">
      <alignment wrapText="1"/>
    </xf>
    <xf numFmtId="164" fontId="8" fillId="3" borderId="6" xfId="0" applyNumberFormat="1" applyFont="1" applyFill="1" applyBorder="1" applyAlignment="1">
      <alignment horizontal="center" vertical="center"/>
    </xf>
    <xf numFmtId="0" fontId="0" fillId="0" borderId="0" xfId="0" applyAlignment="1">
      <alignment horizontal="center" vertical="center" textRotation="90" wrapText="1"/>
    </xf>
    <xf numFmtId="3" fontId="15" fillId="0" borderId="7" xfId="0" applyNumberFormat="1" applyFont="1" applyBorder="1" applyAlignment="1">
      <alignment horizontal="left" vertical="center" wrapText="1"/>
    </xf>
    <xf numFmtId="0" fontId="0" fillId="5" borderId="0" xfId="0" applyFill="1" applyAlignment="1">
      <alignment horizontal="center" vertical="center"/>
    </xf>
    <xf numFmtId="0" fontId="0" fillId="5" borderId="0" xfId="0" applyFill="1" applyAlignment="1">
      <alignment horizontal="center" vertical="center" textRotation="90"/>
    </xf>
    <xf numFmtId="0" fontId="0" fillId="5" borderId="0" xfId="0" applyFill="1" applyAlignment="1">
      <alignment horizontal="center" vertical="center" textRotation="90" wrapText="1"/>
    </xf>
    <xf numFmtId="0" fontId="23" fillId="5" borderId="0" xfId="0" applyFont="1" applyFill="1" applyAlignment="1">
      <alignment horizontal="center" vertical="center"/>
    </xf>
    <xf numFmtId="0" fontId="8" fillId="0" borderId="6" xfId="0" applyFont="1" applyBorder="1" applyAlignment="1">
      <alignment horizontal="right" vertical="center"/>
    </xf>
    <xf numFmtId="4" fontId="9" fillId="2" borderId="7" xfId="0" applyNumberFormat="1" applyFont="1" applyFill="1" applyBorder="1" applyAlignment="1">
      <alignment horizontal="right" vertical="center"/>
    </xf>
    <xf numFmtId="3" fontId="8" fillId="0" borderId="7" xfId="0" applyNumberFormat="1" applyFont="1" applyBorder="1" applyAlignment="1">
      <alignment horizontal="center" wrapText="1"/>
    </xf>
    <xf numFmtId="3" fontId="8" fillId="4" borderId="5" xfId="0" applyNumberFormat="1" applyFont="1" applyFill="1" applyBorder="1"/>
    <xf numFmtId="3" fontId="8" fillId="4" borderId="5" xfId="0" applyNumberFormat="1" applyFont="1" applyFill="1" applyBorder="1" applyAlignment="1">
      <alignment horizontal="center"/>
    </xf>
    <xf numFmtId="4" fontId="9" fillId="4" borderId="5" xfId="0" applyNumberFormat="1" applyFont="1" applyFill="1" applyBorder="1" applyAlignment="1">
      <alignment horizontal="right"/>
    </xf>
    <xf numFmtId="164" fontId="8" fillId="4" borderId="4" xfId="0" applyNumberFormat="1" applyFont="1" applyFill="1" applyBorder="1" applyAlignment="1">
      <alignment horizontal="center" vertical="top"/>
    </xf>
    <xf numFmtId="3" fontId="12" fillId="4" borderId="5" xfId="0" applyNumberFormat="1" applyFont="1" applyFill="1" applyBorder="1" applyAlignment="1">
      <alignment horizontal="center"/>
    </xf>
    <xf numFmtId="3" fontId="8" fillId="4" borderId="5" xfId="0" applyNumberFormat="1" applyFont="1" applyFill="1" applyBorder="1" applyAlignment="1">
      <alignment vertical="center"/>
    </xf>
    <xf numFmtId="3" fontId="8" fillId="4" borderId="5" xfId="0" applyNumberFormat="1" applyFont="1" applyFill="1" applyBorder="1" applyAlignment="1">
      <alignment horizontal="center" vertical="center"/>
    </xf>
    <xf numFmtId="3" fontId="9" fillId="4" borderId="5" xfId="0" applyNumberFormat="1" applyFont="1" applyFill="1" applyBorder="1" applyAlignment="1">
      <alignment horizontal="center" vertical="center"/>
    </xf>
    <xf numFmtId="164" fontId="8" fillId="4" borderId="4" xfId="0" applyNumberFormat="1" applyFont="1" applyFill="1" applyBorder="1" applyAlignment="1">
      <alignment horizontal="center"/>
    </xf>
    <xf numFmtId="0" fontId="12" fillId="4" borderId="5" xfId="0" applyFont="1" applyFill="1" applyBorder="1" applyAlignment="1">
      <alignment horizontal="center"/>
    </xf>
    <xf numFmtId="44" fontId="9" fillId="4" borderId="5" xfId="0" applyNumberFormat="1" applyFont="1" applyFill="1" applyBorder="1" applyAlignment="1">
      <alignment horizontal="right"/>
    </xf>
    <xf numFmtId="3" fontId="9" fillId="0" borderId="7" xfId="0" applyNumberFormat="1" applyFont="1" applyBorder="1" applyAlignment="1">
      <alignment horizontal="left" vertical="top" wrapText="1" indent="1"/>
    </xf>
    <xf numFmtId="3" fontId="5" fillId="0" borderId="7" xfId="0" applyNumberFormat="1" applyFont="1" applyBorder="1" applyAlignment="1">
      <alignment horizontal="left" vertical="center" wrapText="1"/>
    </xf>
    <xf numFmtId="3" fontId="24" fillId="3" borderId="7" xfId="0" applyNumberFormat="1" applyFont="1" applyFill="1" applyBorder="1" applyAlignment="1">
      <alignment horizontal="left" vertical="center" wrapText="1" indent="1"/>
    </xf>
    <xf numFmtId="3" fontId="24" fillId="3" borderId="7" xfId="0" applyNumberFormat="1" applyFont="1" applyFill="1" applyBorder="1" applyAlignment="1">
      <alignment horizontal="left" wrapText="1" indent="1"/>
    </xf>
    <xf numFmtId="3" fontId="24" fillId="3" borderId="7" xfId="0" applyNumberFormat="1" applyFont="1" applyFill="1" applyBorder="1" applyAlignment="1">
      <alignment horizontal="left" wrapText="1" indent="2"/>
    </xf>
    <xf numFmtId="3" fontId="24" fillId="0" borderId="7" xfId="0" applyNumberFormat="1" applyFont="1" applyBorder="1" applyAlignment="1">
      <alignment horizontal="left" vertical="center" wrapText="1" indent="2"/>
    </xf>
    <xf numFmtId="0" fontId="15" fillId="0" borderId="7" xfId="0" applyFont="1" applyBorder="1" applyAlignment="1">
      <alignment vertical="center" wrapText="1"/>
    </xf>
    <xf numFmtId="3" fontId="8" fillId="0" borderId="7" xfId="0" applyNumberFormat="1" applyFont="1" applyBorder="1" applyAlignment="1">
      <alignment horizontal="left" vertical="center" wrapText="1"/>
    </xf>
    <xf numFmtId="3" fontId="24" fillId="0" borderId="7" xfId="0" applyNumberFormat="1" applyFont="1" applyBorder="1" applyAlignment="1">
      <alignment horizontal="left" wrapText="1" indent="2"/>
    </xf>
    <xf numFmtId="164" fontId="8" fillId="0" borderId="17" xfId="0" applyNumberFormat="1" applyFont="1" applyBorder="1" applyAlignment="1">
      <alignment horizontal="center" vertical="top"/>
    </xf>
    <xf numFmtId="3" fontId="8" fillId="0" borderId="14" xfId="0" applyNumberFormat="1" applyFont="1" applyBorder="1" applyAlignment="1">
      <alignment wrapText="1"/>
    </xf>
    <xf numFmtId="3" fontId="8" fillId="0" borderId="14" xfId="0" applyNumberFormat="1" applyFont="1" applyBorder="1"/>
    <xf numFmtId="3" fontId="8" fillId="0" borderId="14" xfId="0" applyNumberFormat="1" applyFont="1" applyBorder="1" applyAlignment="1">
      <alignment horizontal="center"/>
    </xf>
    <xf numFmtId="0" fontId="12" fillId="0" borderId="14" xfId="0" applyFont="1" applyBorder="1" applyAlignment="1">
      <alignment horizontal="center"/>
    </xf>
    <xf numFmtId="44" fontId="9" fillId="2" borderId="14" xfId="0" applyNumberFormat="1" applyFont="1" applyFill="1" applyBorder="1" applyAlignment="1">
      <alignment horizontal="right"/>
    </xf>
    <xf numFmtId="3" fontId="6" fillId="0" borderId="7" xfId="0" applyNumberFormat="1" applyFont="1" applyBorder="1" applyAlignment="1">
      <alignment vertical="top" wrapText="1"/>
    </xf>
    <xf numFmtId="3" fontId="12" fillId="0" borderId="7" xfId="0" applyNumberFormat="1" applyFont="1" applyBorder="1" applyAlignment="1">
      <alignment horizontal="center" vertical="top"/>
    </xf>
    <xf numFmtId="3" fontId="12" fillId="0" borderId="7" xfId="0" applyNumberFormat="1" applyFont="1" applyBorder="1" applyAlignment="1">
      <alignment horizontal="center" vertical="center"/>
    </xf>
    <xf numFmtId="3" fontId="8" fillId="0" borderId="19" xfId="0" applyNumberFormat="1" applyFont="1" applyBorder="1" applyAlignment="1">
      <alignment vertical="top" wrapText="1"/>
    </xf>
    <xf numFmtId="3" fontId="8" fillId="0" borderId="19" xfId="0" applyNumberFormat="1" applyFont="1" applyBorder="1" applyAlignment="1">
      <alignment vertical="top"/>
    </xf>
    <xf numFmtId="3" fontId="8" fillId="0" borderId="19" xfId="0" applyNumberFormat="1" applyFont="1" applyBorder="1" applyAlignment="1">
      <alignment horizontal="center" vertical="top"/>
    </xf>
    <xf numFmtId="0" fontId="12" fillId="0" borderId="19" xfId="0" applyFont="1" applyBorder="1" applyAlignment="1">
      <alignment horizontal="center" vertical="top"/>
    </xf>
    <xf numFmtId="44" fontId="9" fillId="2" borderId="19" xfId="2" applyFont="1" applyFill="1" applyBorder="1" applyAlignment="1">
      <alignment horizontal="right" vertical="top"/>
    </xf>
    <xf numFmtId="3" fontId="8" fillId="0" borderId="19" xfId="0" applyNumberFormat="1" applyFont="1" applyBorder="1" applyAlignment="1">
      <alignment wrapText="1"/>
    </xf>
    <xf numFmtId="3" fontId="8" fillId="0" borderId="19" xfId="0" applyNumberFormat="1" applyFont="1" applyBorder="1"/>
    <xf numFmtId="3" fontId="8" fillId="0" borderId="19" xfId="0" applyNumberFormat="1" applyFont="1" applyBorder="1" applyAlignment="1">
      <alignment horizontal="center"/>
    </xf>
    <xf numFmtId="0" fontId="12" fillId="0" borderId="19" xfId="0" applyFont="1" applyBorder="1" applyAlignment="1">
      <alignment horizontal="center"/>
    </xf>
    <xf numFmtId="44" fontId="9" fillId="2" borderId="19" xfId="0" applyNumberFormat="1" applyFont="1" applyFill="1" applyBorder="1" applyAlignment="1">
      <alignment horizontal="right"/>
    </xf>
    <xf numFmtId="3" fontId="8" fillId="0" borderId="19" xfId="0" applyNumberFormat="1" applyFont="1" applyBorder="1" applyAlignment="1">
      <alignment vertical="center"/>
    </xf>
    <xf numFmtId="3" fontId="12" fillId="0" borderId="19" xfId="0" applyNumberFormat="1" applyFont="1" applyBorder="1" applyAlignment="1">
      <alignment horizontal="center"/>
    </xf>
    <xf numFmtId="4" fontId="9" fillId="0" borderId="19" xfId="0" applyNumberFormat="1" applyFont="1" applyBorder="1" applyAlignment="1">
      <alignment horizontal="right"/>
    </xf>
    <xf numFmtId="3" fontId="8" fillId="3" borderId="19" xfId="0" applyNumberFormat="1" applyFont="1" applyFill="1" applyBorder="1" applyAlignment="1">
      <alignment wrapText="1"/>
    </xf>
    <xf numFmtId="3" fontId="2" fillId="0" borderId="19" xfId="0" applyNumberFormat="1" applyFont="1" applyBorder="1" applyAlignment="1">
      <alignment wrapText="1"/>
    </xf>
    <xf numFmtId="4" fontId="9" fillId="2" borderId="19" xfId="0" applyNumberFormat="1" applyFont="1" applyFill="1" applyBorder="1" applyAlignment="1">
      <alignment horizontal="right"/>
    </xf>
    <xf numFmtId="3" fontId="2" fillId="0" borderId="14" xfId="0" applyNumberFormat="1" applyFont="1" applyBorder="1" applyAlignment="1">
      <alignment wrapText="1"/>
    </xf>
    <xf numFmtId="3" fontId="5" fillId="0" borderId="14" xfId="0" applyNumberFormat="1" applyFont="1" applyBorder="1"/>
    <xf numFmtId="3" fontId="5" fillId="0" borderId="14" xfId="0" applyNumberFormat="1" applyFont="1" applyBorder="1" applyAlignment="1">
      <alignment horizontal="center"/>
    </xf>
    <xf numFmtId="3" fontId="12" fillId="0" borderId="14" xfId="0" applyNumberFormat="1" applyFont="1" applyBorder="1" applyAlignment="1">
      <alignment horizontal="center"/>
    </xf>
    <xf numFmtId="4" fontId="6" fillId="0" borderId="14" xfId="0" applyNumberFormat="1" applyFont="1" applyBorder="1" applyAlignment="1">
      <alignment horizontal="right"/>
    </xf>
    <xf numFmtId="4" fontId="9" fillId="0" borderId="14" xfId="0" applyNumberFormat="1" applyFont="1" applyBorder="1" applyAlignment="1">
      <alignment horizontal="right"/>
    </xf>
    <xf numFmtId="3" fontId="2" fillId="0" borderId="14" xfId="0" applyNumberFormat="1" applyFont="1" applyBorder="1"/>
    <xf numFmtId="3" fontId="2" fillId="0" borderId="14" xfId="0" applyNumberFormat="1" applyFont="1" applyBorder="1" applyAlignment="1">
      <alignment horizontal="center"/>
    </xf>
    <xf numFmtId="3" fontId="16" fillId="0" borderId="14" xfId="0" applyNumberFormat="1" applyFont="1" applyBorder="1" applyAlignment="1">
      <alignment horizontal="center"/>
    </xf>
    <xf numFmtId="4" fontId="3" fillId="0" borderId="14" xfId="0" applyNumberFormat="1" applyFont="1" applyBorder="1" applyAlignment="1">
      <alignment horizontal="right"/>
    </xf>
    <xf numFmtId="4" fontId="9" fillId="2" borderId="14" xfId="0" applyNumberFormat="1" applyFont="1" applyFill="1" applyBorder="1" applyAlignment="1">
      <alignment horizontal="right"/>
    </xf>
    <xf numFmtId="164" fontId="5" fillId="6" borderId="12" xfId="0" applyNumberFormat="1" applyFont="1" applyFill="1" applyBorder="1" applyAlignment="1">
      <alignment horizontal="center"/>
    </xf>
    <xf numFmtId="3" fontId="2" fillId="6" borderId="13" xfId="0" applyNumberFormat="1" applyFont="1" applyFill="1" applyBorder="1" applyAlignment="1">
      <alignment vertical="top" wrapText="1"/>
    </xf>
    <xf numFmtId="3" fontId="5" fillId="6" borderId="13" xfId="0" applyNumberFormat="1" applyFont="1" applyFill="1" applyBorder="1"/>
    <xf numFmtId="3" fontId="5" fillId="6" borderId="13" xfId="0" applyNumberFormat="1" applyFont="1" applyFill="1" applyBorder="1" applyAlignment="1">
      <alignment horizontal="center"/>
    </xf>
    <xf numFmtId="3" fontId="12" fillId="6" borderId="13" xfId="0" applyNumberFormat="1" applyFont="1" applyFill="1" applyBorder="1" applyAlignment="1">
      <alignment horizontal="center"/>
    </xf>
    <xf numFmtId="4" fontId="6" fillId="6" borderId="13" xfId="0" applyNumberFormat="1" applyFont="1" applyFill="1" applyBorder="1" applyAlignment="1">
      <alignment horizontal="right"/>
    </xf>
    <xf numFmtId="3" fontId="2" fillId="6" borderId="13" xfId="0" applyNumberFormat="1" applyFont="1" applyFill="1" applyBorder="1" applyAlignment="1">
      <alignment vertical="top"/>
    </xf>
    <xf numFmtId="3" fontId="2" fillId="6" borderId="13" xfId="0" applyNumberFormat="1" applyFont="1" applyFill="1" applyBorder="1" applyAlignment="1">
      <alignment wrapText="1"/>
    </xf>
    <xf numFmtId="164" fontId="10" fillId="6" borderId="12" xfId="0" applyNumberFormat="1" applyFont="1" applyFill="1" applyBorder="1" applyAlignment="1">
      <alignment horizontal="center" vertical="center"/>
    </xf>
    <xf numFmtId="3" fontId="2" fillId="6" borderId="13" xfId="0" applyNumberFormat="1" applyFont="1" applyFill="1" applyBorder="1"/>
    <xf numFmtId="3" fontId="2" fillId="6" borderId="13" xfId="0" applyNumberFormat="1" applyFont="1" applyFill="1" applyBorder="1" applyAlignment="1">
      <alignment horizontal="center"/>
    </xf>
    <xf numFmtId="3" fontId="16" fillId="6" borderId="13" xfId="0" applyNumberFormat="1" applyFont="1" applyFill="1" applyBorder="1" applyAlignment="1">
      <alignment horizontal="center"/>
    </xf>
    <xf numFmtId="4" fontId="3" fillId="6" borderId="13" xfId="0" applyNumberFormat="1" applyFont="1" applyFill="1" applyBorder="1" applyAlignment="1">
      <alignment horizontal="right"/>
    </xf>
    <xf numFmtId="164" fontId="5" fillId="6" borderId="12" xfId="0" applyNumberFormat="1" applyFont="1" applyFill="1" applyBorder="1" applyAlignment="1">
      <alignment horizontal="center" vertical="top"/>
    </xf>
    <xf numFmtId="0" fontId="0" fillId="0" borderId="19" xfId="0" applyBorder="1"/>
    <xf numFmtId="3" fontId="5" fillId="0" borderId="19" xfId="0" applyNumberFormat="1" applyFont="1" applyBorder="1"/>
    <xf numFmtId="3" fontId="5" fillId="0" borderId="19" xfId="0" applyNumberFormat="1" applyFont="1" applyBorder="1" applyAlignment="1">
      <alignment horizontal="center"/>
    </xf>
    <xf numFmtId="4" fontId="6" fillId="0" borderId="19" xfId="0" applyNumberFormat="1" applyFont="1" applyBorder="1" applyAlignment="1">
      <alignment horizontal="right"/>
    </xf>
    <xf numFmtId="3" fontId="11" fillId="0" borderId="14" xfId="0" applyNumberFormat="1" applyFont="1" applyBorder="1" applyAlignment="1">
      <alignment wrapText="1"/>
    </xf>
    <xf numFmtId="3" fontId="13" fillId="0" borderId="14" xfId="0" applyNumberFormat="1" applyFont="1" applyBorder="1" applyAlignment="1">
      <alignment wrapText="1"/>
    </xf>
    <xf numFmtId="3" fontId="8" fillId="0" borderId="14" xfId="0" applyNumberFormat="1" applyFont="1" applyBorder="1" applyAlignment="1">
      <alignment vertical="center" wrapText="1"/>
    </xf>
    <xf numFmtId="3" fontId="8" fillId="0" borderId="14" xfId="0" applyNumberFormat="1" applyFont="1" applyBorder="1" applyAlignment="1">
      <alignment vertical="center"/>
    </xf>
    <xf numFmtId="3" fontId="8" fillId="0" borderId="14" xfId="0" applyNumberFormat="1" applyFont="1" applyBorder="1" applyAlignment="1">
      <alignment horizontal="center" vertical="center"/>
    </xf>
    <xf numFmtId="3" fontId="9" fillId="0" borderId="14" xfId="0" applyNumberFormat="1" applyFont="1" applyBorder="1" applyAlignment="1">
      <alignment horizontal="center" vertical="center"/>
    </xf>
    <xf numFmtId="3" fontId="10" fillId="0" borderId="14" xfId="0" applyNumberFormat="1" applyFont="1" applyBorder="1" applyAlignment="1">
      <alignment wrapText="1"/>
    </xf>
    <xf numFmtId="164" fontId="8" fillId="4" borderId="10" xfId="0" applyNumberFormat="1" applyFont="1" applyFill="1" applyBorder="1" applyAlignment="1">
      <alignment horizontal="center" vertical="top"/>
    </xf>
    <xf numFmtId="3" fontId="10" fillId="4" borderId="11" xfId="0" applyNumberFormat="1" applyFont="1" applyFill="1" applyBorder="1" applyAlignment="1">
      <alignment wrapText="1"/>
    </xf>
    <xf numFmtId="3" fontId="8" fillId="4" borderId="11" xfId="0" applyNumberFormat="1" applyFont="1" applyFill="1" applyBorder="1"/>
    <xf numFmtId="3" fontId="8" fillId="4" borderId="11" xfId="0" applyNumberFormat="1" applyFont="1" applyFill="1" applyBorder="1" applyAlignment="1">
      <alignment horizontal="center"/>
    </xf>
    <xf numFmtId="4" fontId="9" fillId="4" borderId="11" xfId="0" applyNumberFormat="1" applyFont="1" applyFill="1" applyBorder="1" applyAlignment="1">
      <alignment horizontal="right"/>
    </xf>
    <xf numFmtId="3" fontId="12" fillId="4" borderId="11" xfId="0" applyNumberFormat="1" applyFont="1" applyFill="1" applyBorder="1" applyAlignment="1">
      <alignment horizontal="center"/>
    </xf>
    <xf numFmtId="1" fontId="8" fillId="4" borderId="10" xfId="0" applyNumberFormat="1" applyFont="1" applyFill="1" applyBorder="1" applyAlignment="1">
      <alignment horizontal="center" vertical="center"/>
    </xf>
    <xf numFmtId="3" fontId="10" fillId="4" borderId="11" xfId="0" applyNumberFormat="1" applyFont="1" applyFill="1" applyBorder="1" applyAlignment="1">
      <alignment vertical="center" wrapText="1"/>
    </xf>
    <xf numFmtId="3" fontId="8" fillId="4" borderId="11" xfId="0" applyNumberFormat="1" applyFont="1" applyFill="1" applyBorder="1" applyAlignment="1">
      <alignment vertical="center"/>
    </xf>
    <xf numFmtId="3" fontId="8" fillId="4" borderId="11" xfId="0" applyNumberFormat="1" applyFont="1" applyFill="1" applyBorder="1" applyAlignment="1">
      <alignment horizontal="center" vertical="center"/>
    </xf>
    <xf numFmtId="3" fontId="9" fillId="4" borderId="11" xfId="0" applyNumberFormat="1" applyFont="1" applyFill="1" applyBorder="1" applyAlignment="1">
      <alignment horizontal="center" vertical="center"/>
    </xf>
    <xf numFmtId="164" fontId="8" fillId="4" borderId="10" xfId="0" applyNumberFormat="1" applyFont="1" applyFill="1" applyBorder="1" applyAlignment="1">
      <alignment horizontal="center"/>
    </xf>
    <xf numFmtId="0" fontId="12" fillId="4" borderId="11" xfId="0" applyFont="1" applyFill="1" applyBorder="1" applyAlignment="1">
      <alignment horizontal="center"/>
    </xf>
    <xf numFmtId="44" fontId="9" fillId="4" borderId="11" xfId="0" applyNumberFormat="1" applyFont="1" applyFill="1" applyBorder="1" applyAlignment="1">
      <alignment horizontal="right"/>
    </xf>
    <xf numFmtId="2" fontId="8" fillId="0" borderId="20" xfId="0" applyNumberFormat="1" applyFont="1" applyBorder="1" applyAlignment="1">
      <alignment horizontal="center" vertical="top"/>
    </xf>
    <xf numFmtId="0" fontId="0" fillId="0" borderId="20" xfId="0" applyBorder="1"/>
    <xf numFmtId="164" fontId="8" fillId="0" borderId="20" xfId="0" applyNumberFormat="1" applyFont="1" applyBorder="1" applyAlignment="1">
      <alignment horizontal="center" vertical="top"/>
    </xf>
    <xf numFmtId="164" fontId="10" fillId="0" borderId="17" xfId="0" applyNumberFormat="1" applyFont="1" applyBorder="1" applyAlignment="1">
      <alignment horizontal="center" vertical="center"/>
    </xf>
    <xf numFmtId="164" fontId="8" fillId="0" borderId="17" xfId="0" applyNumberFormat="1" applyFont="1" applyBorder="1" applyAlignment="1">
      <alignment horizontal="center" vertical="center"/>
    </xf>
    <xf numFmtId="164" fontId="8" fillId="0" borderId="20" xfId="0" applyNumberFormat="1" applyFont="1" applyBorder="1" applyAlignment="1">
      <alignment horizontal="center"/>
    </xf>
    <xf numFmtId="164" fontId="8" fillId="0" borderId="17" xfId="0" applyNumberFormat="1" applyFont="1" applyBorder="1" applyAlignment="1">
      <alignment horizontal="center"/>
    </xf>
    <xf numFmtId="164" fontId="8" fillId="0" borderId="20" xfId="0" applyNumberFormat="1" applyFont="1" applyBorder="1" applyAlignment="1">
      <alignment horizontal="center" vertical="center"/>
    </xf>
    <xf numFmtId="164" fontId="5" fillId="0" borderId="17" xfId="0" applyNumberFormat="1" applyFont="1" applyBorder="1" applyAlignment="1">
      <alignment horizontal="center"/>
    </xf>
    <xf numFmtId="164" fontId="5" fillId="0" borderId="20" xfId="0" applyNumberFormat="1" applyFont="1" applyBorder="1" applyAlignment="1">
      <alignment horizontal="center"/>
    </xf>
    <xf numFmtId="0" fontId="0" fillId="3" borderId="0" xfId="0" applyFill="1" applyAlignment="1">
      <alignment horizontal="center" vertical="center"/>
    </xf>
    <xf numFmtId="0" fontId="26" fillId="3" borderId="1" xfId="0" applyFont="1" applyFill="1" applyBorder="1" applyAlignment="1">
      <alignment vertical="top"/>
    </xf>
    <xf numFmtId="0" fontId="0" fillId="3" borderId="2" xfId="0" applyFill="1" applyBorder="1"/>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26" fillId="3" borderId="21" xfId="0" applyFont="1" applyFill="1" applyBorder="1" applyAlignment="1">
      <alignment vertical="top"/>
    </xf>
    <xf numFmtId="0" fontId="0" fillId="3" borderId="22" xfId="0" applyFill="1" applyBorder="1" applyAlignment="1">
      <alignment horizontal="center" vertical="center"/>
    </xf>
    <xf numFmtId="0" fontId="26" fillId="3" borderId="15" xfId="0" applyFont="1" applyFill="1" applyBorder="1" applyAlignment="1">
      <alignment vertical="top"/>
    </xf>
    <xf numFmtId="0" fontId="0" fillId="3" borderId="16" xfId="0" applyFill="1" applyBorder="1"/>
    <xf numFmtId="0" fontId="0" fillId="4" borderId="23" xfId="0" applyFill="1" applyBorder="1" applyAlignment="1">
      <alignment horizontal="center" vertical="center"/>
    </xf>
    <xf numFmtId="3" fontId="5" fillId="4" borderId="24" xfId="0" applyNumberFormat="1" applyFont="1" applyFill="1" applyBorder="1" applyAlignment="1">
      <alignment horizontal="center"/>
    </xf>
    <xf numFmtId="0" fontId="0" fillId="0" borderId="25" xfId="0" applyBorder="1" applyAlignment="1">
      <alignment horizontal="center" vertical="center"/>
    </xf>
    <xf numFmtId="0" fontId="0" fillId="4" borderId="24" xfId="0" applyFill="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6" borderId="18" xfId="0" applyFill="1" applyBorder="1" applyAlignment="1">
      <alignment horizontal="center" vertical="center"/>
    </xf>
    <xf numFmtId="0" fontId="0" fillId="0" borderId="27" xfId="0" applyBorder="1" applyAlignment="1">
      <alignment horizontal="center" vertical="center" textRotation="90"/>
    </xf>
    <xf numFmtId="0" fontId="0" fillId="0" borderId="27" xfId="0" applyBorder="1" applyAlignment="1">
      <alignment horizontal="center" vertical="center" textRotation="90" wrapText="1"/>
    </xf>
    <xf numFmtId="44" fontId="0" fillId="0" borderId="27" xfId="0" applyNumberFormat="1" applyBorder="1" applyAlignment="1">
      <alignment horizontal="center" vertical="center"/>
    </xf>
    <xf numFmtId="1" fontId="0" fillId="6" borderId="18" xfId="0" applyNumberFormat="1" applyFill="1" applyBorder="1" applyAlignment="1">
      <alignment horizontal="center" vertical="center"/>
    </xf>
    <xf numFmtId="1" fontId="0" fillId="0" borderId="26" xfId="0" applyNumberFormat="1" applyBorder="1" applyAlignment="1">
      <alignment horizontal="center" vertical="center"/>
    </xf>
    <xf numFmtId="1" fontId="0" fillId="0" borderId="28" xfId="0" applyNumberFormat="1" applyBorder="1" applyAlignment="1">
      <alignment horizontal="center" vertical="center"/>
    </xf>
    <xf numFmtId="1" fontId="0" fillId="4" borderId="23" xfId="0" applyNumberFormat="1" applyFill="1" applyBorder="1" applyAlignment="1">
      <alignment horizontal="center" vertical="center"/>
    </xf>
    <xf numFmtId="3" fontId="24" fillId="3" borderId="7" xfId="0" applyNumberFormat="1" applyFont="1" applyFill="1" applyBorder="1" applyAlignment="1">
      <alignment wrapText="1"/>
    </xf>
    <xf numFmtId="3" fontId="24" fillId="3" borderId="7" xfId="0" applyNumberFormat="1" applyFont="1" applyFill="1" applyBorder="1" applyAlignment="1">
      <alignment horizontal="left"/>
    </xf>
    <xf numFmtId="3" fontId="28" fillId="3" borderId="7" xfId="0" applyNumberFormat="1" applyFont="1" applyFill="1" applyBorder="1" applyAlignment="1">
      <alignment wrapText="1"/>
    </xf>
    <xf numFmtId="3" fontId="2" fillId="3" borderId="7" xfId="0" applyNumberFormat="1" applyFont="1" applyFill="1" applyBorder="1" applyAlignment="1">
      <alignment wrapText="1"/>
    </xf>
    <xf numFmtId="3" fontId="24" fillId="3" borderId="7" xfId="0" applyNumberFormat="1" applyFont="1" applyFill="1" applyBorder="1"/>
    <xf numFmtId="3" fontId="24" fillId="0" borderId="7" xfId="0" applyNumberFormat="1" applyFont="1" applyBorder="1" applyAlignment="1">
      <alignment horizontal="left" vertical="center" wrapText="1" indent="1"/>
    </xf>
    <xf numFmtId="3" fontId="8" fillId="0" borderId="7" xfId="0" applyNumberFormat="1" applyFont="1" applyBorder="1" applyAlignment="1">
      <alignment horizontal="left" vertical="center" wrapText="1" indent="1"/>
    </xf>
    <xf numFmtId="1" fontId="0" fillId="0" borderId="27" xfId="0" applyNumberFormat="1" applyBorder="1" applyAlignment="1">
      <alignment horizontal="center" vertical="center"/>
    </xf>
    <xf numFmtId="3" fontId="24" fillId="0" borderId="7" xfId="0" applyNumberFormat="1" applyFont="1" applyBorder="1" applyAlignment="1">
      <alignment wrapText="1"/>
    </xf>
    <xf numFmtId="17" fontId="0" fillId="0" borderId="27" xfId="0" applyNumberFormat="1" applyBorder="1" applyAlignment="1">
      <alignment horizontal="center" vertical="center"/>
    </xf>
    <xf numFmtId="165" fontId="9" fillId="0" borderId="7" xfId="1" applyNumberFormat="1" applyFont="1" applyBorder="1" applyAlignment="1">
      <alignment horizontal="left" vertical="top" wrapText="1"/>
    </xf>
    <xf numFmtId="4" fontId="9" fillId="3" borderId="7" xfId="0" applyNumberFormat="1" applyFont="1" applyFill="1" applyBorder="1" applyAlignment="1">
      <alignment horizontal="right" vertical="center"/>
    </xf>
    <xf numFmtId="4" fontId="9" fillId="0" borderId="7" xfId="0" applyNumberFormat="1" applyFont="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164" fontId="8" fillId="0" borderId="4" xfId="0" applyNumberFormat="1" applyFont="1" applyBorder="1" applyAlignment="1">
      <alignment horizontal="center"/>
    </xf>
    <xf numFmtId="3" fontId="10" fillId="0" borderId="5" xfId="0" applyNumberFormat="1" applyFont="1" applyBorder="1" applyAlignment="1">
      <alignment wrapText="1"/>
    </xf>
    <xf numFmtId="3" fontId="8" fillId="0" borderId="5" xfId="0" applyNumberFormat="1" applyFont="1" applyBorder="1"/>
    <xf numFmtId="3" fontId="8" fillId="0" borderId="5" xfId="0" applyNumberFormat="1" applyFont="1" applyBorder="1" applyAlignment="1">
      <alignment horizontal="center"/>
    </xf>
    <xf numFmtId="3" fontId="12" fillId="0" borderId="5" xfId="0" applyNumberFormat="1" applyFont="1" applyBorder="1" applyAlignment="1">
      <alignment horizontal="center"/>
    </xf>
    <xf numFmtId="4" fontId="9" fillId="2" borderId="5" xfId="0" applyNumberFormat="1" applyFont="1" applyFill="1" applyBorder="1" applyAlignment="1">
      <alignment horizontal="right"/>
    </xf>
    <xf numFmtId="44" fontId="8" fillId="2" borderId="32" xfId="2" applyFont="1" applyFill="1" applyBorder="1" applyAlignment="1">
      <alignment horizontal="right"/>
    </xf>
    <xf numFmtId="44" fontId="8" fillId="2" borderId="33" xfId="2" applyFont="1" applyFill="1" applyBorder="1" applyAlignment="1">
      <alignment horizontal="right" vertical="top"/>
    </xf>
    <xf numFmtId="44" fontId="8" fillId="0" borderId="33" xfId="2" applyFont="1" applyBorder="1" applyAlignment="1">
      <alignment horizontal="right"/>
    </xf>
    <xf numFmtId="4" fontId="9" fillId="0" borderId="33" xfId="0" applyNumberFormat="1" applyFont="1" applyBorder="1" applyAlignment="1">
      <alignment horizontal="center" vertical="center"/>
    </xf>
    <xf numFmtId="164" fontId="8" fillId="0" borderId="10" xfId="0" applyNumberFormat="1" applyFont="1" applyBorder="1" applyAlignment="1">
      <alignment horizontal="center" vertical="top"/>
    </xf>
    <xf numFmtId="3" fontId="8" fillId="0" borderId="11" xfId="0" applyNumberFormat="1" applyFont="1" applyBorder="1" applyAlignment="1">
      <alignment vertical="top" wrapText="1"/>
    </xf>
    <xf numFmtId="3" fontId="8" fillId="0" borderId="11" xfId="0" applyNumberFormat="1" applyFont="1" applyBorder="1" applyAlignment="1">
      <alignment vertical="top"/>
    </xf>
    <xf numFmtId="3" fontId="8" fillId="0" borderId="11" xfId="0" applyNumberFormat="1" applyFont="1" applyBorder="1" applyAlignment="1">
      <alignment horizontal="center" vertical="top"/>
    </xf>
    <xf numFmtId="0" fontId="12" fillId="0" borderId="11" xfId="0" applyFont="1" applyBorder="1" applyAlignment="1">
      <alignment horizontal="center" vertical="top"/>
    </xf>
    <xf numFmtId="44" fontId="9" fillId="2" borderId="11" xfId="2" applyFont="1" applyFill="1" applyBorder="1" applyAlignment="1">
      <alignment horizontal="right" vertical="top"/>
    </xf>
    <xf numFmtId="44" fontId="8" fillId="2" borderId="34" xfId="2" applyFont="1" applyFill="1" applyBorder="1" applyAlignment="1">
      <alignment horizontal="right" vertical="top"/>
    </xf>
    <xf numFmtId="3" fontId="33" fillId="0" borderId="7" xfId="0" applyNumberFormat="1" applyFont="1" applyBorder="1" applyAlignment="1">
      <alignment vertical="center" wrapText="1"/>
    </xf>
    <xf numFmtId="0" fontId="0" fillId="0" borderId="30" xfId="0" applyBorder="1" applyAlignment="1">
      <alignment horizontal="center" vertical="center" textRotation="90"/>
    </xf>
    <xf numFmtId="164" fontId="8" fillId="0" borderId="4" xfId="0" applyNumberFormat="1" applyFont="1" applyBorder="1" applyAlignment="1">
      <alignment horizontal="center" vertical="top"/>
    </xf>
    <xf numFmtId="3" fontId="13" fillId="0" borderId="5" xfId="0" applyNumberFormat="1" applyFont="1" applyBorder="1" applyAlignment="1">
      <alignment wrapText="1"/>
    </xf>
    <xf numFmtId="4" fontId="9" fillId="0" borderId="5" xfId="0" applyNumberFormat="1" applyFont="1" applyBorder="1" applyAlignment="1">
      <alignment horizontal="right"/>
    </xf>
    <xf numFmtId="44" fontId="8" fillId="0" borderId="32" xfId="2" applyFont="1" applyBorder="1" applyAlignment="1">
      <alignment horizontal="right"/>
    </xf>
    <xf numFmtId="44" fontId="8" fillId="2" borderId="33" xfId="2" applyFont="1" applyFill="1" applyBorder="1" applyAlignment="1">
      <alignment horizontal="right"/>
    </xf>
    <xf numFmtId="44" fontId="8" fillId="0" borderId="33" xfId="2" applyFont="1" applyBorder="1" applyAlignment="1">
      <alignment horizontal="left" vertical="center" wrapText="1"/>
    </xf>
    <xf numFmtId="44" fontId="8" fillId="0" borderId="33" xfId="2" applyFont="1" applyBorder="1" applyAlignment="1">
      <alignment horizontal="right" vertical="top"/>
    </xf>
    <xf numFmtId="3" fontId="8" fillId="3" borderId="11" xfId="0" applyNumberFormat="1" applyFont="1" applyFill="1" applyBorder="1" applyAlignment="1">
      <alignment wrapText="1"/>
    </xf>
    <xf numFmtId="3" fontId="8" fillId="0" borderId="11" xfId="0" applyNumberFormat="1" applyFont="1" applyBorder="1"/>
    <xf numFmtId="3" fontId="8" fillId="0" borderId="11" xfId="0" applyNumberFormat="1" applyFont="1" applyBorder="1" applyAlignment="1">
      <alignment horizontal="center"/>
    </xf>
    <xf numFmtId="3" fontId="12" fillId="0" borderId="11" xfId="0" applyNumberFormat="1" applyFont="1" applyBorder="1" applyAlignment="1">
      <alignment horizontal="center"/>
    </xf>
    <xf numFmtId="4" fontId="9" fillId="0" borderId="11" xfId="0" applyNumberFormat="1" applyFont="1" applyBorder="1" applyAlignment="1">
      <alignment horizontal="right"/>
    </xf>
    <xf numFmtId="44" fontId="8" fillId="0" borderId="34" xfId="2" applyFont="1" applyBorder="1" applyAlignment="1">
      <alignment horizontal="right"/>
    </xf>
    <xf numFmtId="3" fontId="5" fillId="0" borderId="19" xfId="0" applyNumberFormat="1" applyFont="1" applyBorder="1" applyAlignment="1">
      <alignment wrapText="1"/>
    </xf>
    <xf numFmtId="3" fontId="5" fillId="0" borderId="5" xfId="0" applyNumberFormat="1" applyFont="1" applyBorder="1" applyAlignment="1">
      <alignment wrapText="1"/>
    </xf>
    <xf numFmtId="0" fontId="0" fillId="0" borderId="23" xfId="0" applyBorder="1" applyAlignment="1">
      <alignment horizontal="center" vertical="center"/>
    </xf>
    <xf numFmtId="3" fontId="9" fillId="3" borderId="7" xfId="0" applyNumberFormat="1" applyFont="1" applyFill="1" applyBorder="1" applyAlignment="1">
      <alignment wrapText="1"/>
    </xf>
    <xf numFmtId="3" fontId="30" fillId="3" borderId="7" xfId="0" applyNumberFormat="1" applyFont="1" applyFill="1" applyBorder="1" applyAlignment="1">
      <alignment horizontal="left" vertical="top" wrapText="1" indent="2"/>
    </xf>
    <xf numFmtId="3" fontId="9" fillId="3" borderId="7" xfId="0" applyNumberFormat="1" applyFont="1" applyFill="1" applyBorder="1" applyAlignment="1">
      <alignment horizontal="left" vertical="top" wrapText="1" indent="1"/>
    </xf>
    <xf numFmtId="3" fontId="35" fillId="0" borderId="7" xfId="0" applyNumberFormat="1" applyFont="1" applyBorder="1" applyAlignment="1">
      <alignment horizontal="center"/>
    </xf>
    <xf numFmtId="3" fontId="34" fillId="0" borderId="7" xfId="0" applyNumberFormat="1" applyFont="1" applyBorder="1" applyAlignment="1">
      <alignment vertical="center"/>
    </xf>
    <xf numFmtId="3" fontId="34" fillId="0" borderId="7" xfId="0" applyNumberFormat="1" applyFont="1" applyBorder="1" applyAlignment="1">
      <alignment horizontal="center" vertical="center"/>
    </xf>
    <xf numFmtId="3" fontId="34" fillId="0" borderId="7" xfId="0" applyNumberFormat="1" applyFont="1" applyBorder="1" applyAlignment="1">
      <alignment wrapText="1"/>
    </xf>
    <xf numFmtId="3" fontId="34" fillId="0" borderId="7" xfId="0" applyNumberFormat="1" applyFont="1" applyBorder="1"/>
    <xf numFmtId="3" fontId="34" fillId="0" borderId="7" xfId="0" applyNumberFormat="1" applyFont="1" applyBorder="1" applyAlignment="1">
      <alignment horizontal="center"/>
    </xf>
    <xf numFmtId="0" fontId="34" fillId="0" borderId="6" xfId="0" applyFont="1" applyBorder="1" applyAlignment="1">
      <alignment horizontal="right" vertical="top"/>
    </xf>
    <xf numFmtId="4" fontId="36" fillId="2" borderId="7" xfId="0" applyNumberFormat="1" applyFont="1" applyFill="1" applyBorder="1" applyAlignment="1">
      <alignment horizontal="right" vertical="center"/>
    </xf>
    <xf numFmtId="3" fontId="37" fillId="0" borderId="7" xfId="0" applyNumberFormat="1" applyFont="1" applyBorder="1" applyAlignment="1">
      <alignment vertical="top" wrapText="1"/>
    </xf>
    <xf numFmtId="3" fontId="12" fillId="3" borderId="7" xfId="0" applyNumberFormat="1" applyFont="1" applyFill="1" applyBorder="1" applyAlignment="1">
      <alignment horizontal="center"/>
    </xf>
    <xf numFmtId="3" fontId="12" fillId="3" borderId="7" xfId="0" applyNumberFormat="1" applyFont="1" applyFill="1" applyBorder="1" applyAlignment="1">
      <alignment horizontal="center" vertical="top"/>
    </xf>
    <xf numFmtId="0" fontId="15" fillId="3" borderId="7" xfId="0" applyFont="1" applyFill="1" applyBorder="1" applyAlignment="1">
      <alignment vertical="top" wrapText="1"/>
    </xf>
    <xf numFmtId="3" fontId="22" fillId="3" borderId="7" xfId="0" applyNumberFormat="1" applyFont="1" applyFill="1" applyBorder="1" applyAlignment="1">
      <alignment wrapText="1"/>
    </xf>
    <xf numFmtId="3" fontId="9" fillId="3" borderId="7" xfId="0" applyNumberFormat="1" applyFont="1" applyFill="1" applyBorder="1" applyAlignment="1">
      <alignment vertical="center" wrapText="1"/>
    </xf>
    <xf numFmtId="3" fontId="8" fillId="3" borderId="7" xfId="0" applyNumberFormat="1" applyFont="1" applyFill="1" applyBorder="1" applyAlignment="1">
      <alignment vertical="center"/>
    </xf>
    <xf numFmtId="3" fontId="8" fillId="3" borderId="7" xfId="0" applyNumberFormat="1" applyFont="1" applyFill="1" applyBorder="1" applyAlignment="1">
      <alignment horizontal="center" vertical="center"/>
    </xf>
    <xf numFmtId="0" fontId="12" fillId="3" borderId="7" xfId="0" applyFont="1" applyFill="1" applyBorder="1" applyAlignment="1">
      <alignment horizontal="center" vertical="center"/>
    </xf>
    <xf numFmtId="44" fontId="9" fillId="3" borderId="7" xfId="2" applyFont="1" applyFill="1" applyBorder="1" applyAlignment="1">
      <alignment horizontal="right" vertical="center"/>
    </xf>
    <xf numFmtId="164" fontId="5" fillId="4" borderId="4" xfId="0" applyNumberFormat="1" applyFont="1" applyFill="1" applyBorder="1" applyAlignment="1">
      <alignment horizontal="center" vertical="top"/>
    </xf>
    <xf numFmtId="164" fontId="5" fillId="4" borderId="4" xfId="0" applyNumberFormat="1" applyFont="1" applyFill="1" applyBorder="1" applyAlignment="1">
      <alignment horizontal="center" vertical="center"/>
    </xf>
    <xf numFmtId="3" fontId="38" fillId="0" borderId="7" xfId="0" applyNumberFormat="1" applyFont="1" applyBorder="1" applyAlignment="1">
      <alignment horizontal="center"/>
    </xf>
    <xf numFmtId="3" fontId="41" fillId="3" borderId="7" xfId="0" applyNumberFormat="1" applyFont="1" applyFill="1" applyBorder="1" applyAlignment="1">
      <alignment wrapText="1"/>
    </xf>
    <xf numFmtId="3" fontId="40" fillId="3" borderId="7" xfId="0" applyNumberFormat="1" applyFont="1" applyFill="1" applyBorder="1" applyAlignment="1">
      <alignment wrapText="1"/>
    </xf>
    <xf numFmtId="4" fontId="39" fillId="0" borderId="0" xfId="0" applyNumberFormat="1" applyFont="1" applyAlignment="1">
      <alignment horizontal="right"/>
    </xf>
    <xf numFmtId="44" fontId="40" fillId="0" borderId="0" xfId="2" applyFont="1" applyBorder="1" applyAlignment="1">
      <alignment horizontal="right"/>
    </xf>
    <xf numFmtId="44" fontId="39" fillId="2" borderId="0" xfId="0" applyNumberFormat="1" applyFont="1" applyFill="1" applyAlignment="1">
      <alignment horizontal="right" vertical="top"/>
    </xf>
    <xf numFmtId="44" fontId="8" fillId="4" borderId="32" xfId="2" applyFont="1" applyFill="1" applyBorder="1" applyAlignment="1">
      <alignment horizontal="right"/>
    </xf>
    <xf numFmtId="44" fontId="8" fillId="4" borderId="34" xfId="2" applyFont="1" applyFill="1" applyBorder="1" applyAlignment="1">
      <alignment horizontal="right"/>
    </xf>
    <xf numFmtId="44" fontId="8" fillId="2" borderId="36" xfId="2" applyFont="1" applyFill="1" applyBorder="1" applyAlignment="1">
      <alignment horizontal="right"/>
    </xf>
    <xf numFmtId="44" fontId="8" fillId="2" borderId="35" xfId="2" applyFont="1" applyFill="1" applyBorder="1" applyAlignment="1">
      <alignment horizontal="right"/>
    </xf>
    <xf numFmtId="44" fontId="5" fillId="6" borderId="37" xfId="2" applyFont="1" applyFill="1" applyBorder="1" applyAlignment="1">
      <alignment horizontal="right"/>
    </xf>
    <xf numFmtId="44" fontId="0" fillId="0" borderId="35" xfId="2" applyFont="1" applyBorder="1"/>
    <xf numFmtId="44" fontId="5" fillId="0" borderId="36" xfId="2" applyFont="1" applyBorder="1" applyAlignment="1">
      <alignment horizontal="right"/>
    </xf>
    <xf numFmtId="44" fontId="8" fillId="0" borderId="35" xfId="2" applyFont="1" applyBorder="1" applyAlignment="1">
      <alignment horizontal="right"/>
    </xf>
    <xf numFmtId="44" fontId="8" fillId="0" borderId="36" xfId="2" applyFont="1" applyBorder="1" applyAlignment="1">
      <alignment horizontal="right"/>
    </xf>
    <xf numFmtId="44" fontId="6" fillId="6" borderId="37" xfId="2" applyFont="1" applyFill="1" applyBorder="1" applyAlignment="1">
      <alignment horizontal="right"/>
    </xf>
    <xf numFmtId="44" fontId="8" fillId="0" borderId="33" xfId="2" applyFont="1" applyBorder="1" applyAlignment="1">
      <alignment horizontal="right" vertical="center"/>
    </xf>
    <xf numFmtId="44" fontId="8" fillId="0" borderId="33" xfId="2" applyFont="1" applyFill="1" applyBorder="1" applyAlignment="1">
      <alignment horizontal="right"/>
    </xf>
    <xf numFmtId="44" fontId="34" fillId="0" borderId="33" xfId="2" applyFont="1" applyBorder="1" applyAlignment="1">
      <alignment horizontal="right"/>
    </xf>
    <xf numFmtId="44" fontId="8" fillId="2" borderId="35" xfId="2" applyFont="1" applyFill="1" applyBorder="1" applyAlignment="1">
      <alignment horizontal="right" vertical="top"/>
    </xf>
    <xf numFmtId="44" fontId="8" fillId="0" borderId="33" xfId="2" applyFont="1" applyBorder="1" applyAlignment="1">
      <alignment horizontal="right" wrapText="1"/>
    </xf>
    <xf numFmtId="44" fontId="18" fillId="0" borderId="33" xfId="2" applyFont="1" applyBorder="1" applyAlignment="1">
      <alignment horizontal="right"/>
    </xf>
    <xf numFmtId="44" fontId="18" fillId="0" borderId="35" xfId="2" applyFont="1" applyBorder="1" applyAlignment="1">
      <alignment horizontal="right"/>
    </xf>
    <xf numFmtId="44" fontId="18" fillId="0" borderId="32" xfId="2" applyFont="1" applyBorder="1" applyAlignment="1">
      <alignment horizontal="right"/>
    </xf>
    <xf numFmtId="44" fontId="5" fillId="0" borderId="33" xfId="2" applyFont="1" applyBorder="1" applyAlignment="1">
      <alignment horizontal="right"/>
    </xf>
    <xf numFmtId="3" fontId="8" fillId="0" borderId="11" xfId="0" applyNumberFormat="1" applyFont="1" applyBorder="1" applyAlignment="1">
      <alignment wrapText="1"/>
    </xf>
    <xf numFmtId="164" fontId="5" fillId="4" borderId="4" xfId="0" applyNumberFormat="1" applyFont="1" applyFill="1" applyBorder="1" applyAlignment="1">
      <alignment horizontal="center"/>
    </xf>
    <xf numFmtId="44" fontId="0" fillId="3" borderId="3" xfId="2" applyFont="1" applyFill="1" applyBorder="1"/>
    <xf numFmtId="0" fontId="0" fillId="3" borderId="0" xfId="0" applyFill="1"/>
    <xf numFmtId="44" fontId="0" fillId="3" borderId="22" xfId="2" applyFont="1" applyFill="1" applyBorder="1"/>
    <xf numFmtId="44" fontId="0" fillId="3" borderId="38" xfId="2" applyFont="1" applyFill="1" applyBorder="1"/>
    <xf numFmtId="44" fontId="5" fillId="4" borderId="37" xfId="2" applyFont="1" applyFill="1" applyBorder="1" applyAlignment="1">
      <alignment horizontal="right"/>
    </xf>
    <xf numFmtId="164" fontId="7" fillId="0" borderId="39" xfId="0" applyNumberFormat="1" applyFont="1" applyBorder="1" applyAlignment="1">
      <alignment horizontal="center" vertical="top"/>
    </xf>
    <xf numFmtId="3" fontId="7" fillId="0" borderId="40" xfId="0" applyNumberFormat="1" applyFont="1" applyBorder="1" applyAlignment="1">
      <alignment wrapText="1"/>
    </xf>
    <xf numFmtId="1" fontId="7" fillId="0" borderId="40" xfId="0" applyNumberFormat="1" applyFont="1" applyBorder="1"/>
    <xf numFmtId="3" fontId="7" fillId="0" borderId="40" xfId="0" applyNumberFormat="1" applyFont="1" applyBorder="1" applyAlignment="1">
      <alignment horizontal="center"/>
    </xf>
    <xf numFmtId="1" fontId="8" fillId="0" borderId="40" xfId="0" applyNumberFormat="1" applyFont="1" applyBorder="1" applyAlignment="1">
      <alignment horizontal="center"/>
    </xf>
    <xf numFmtId="4" fontId="9" fillId="2" borderId="40" xfId="0" applyNumberFormat="1" applyFont="1" applyFill="1" applyBorder="1" applyAlignment="1">
      <alignment horizontal="right"/>
    </xf>
    <xf numFmtId="44" fontId="8" fillId="2" borderId="41" xfId="2" applyFont="1" applyFill="1" applyBorder="1" applyAlignment="1">
      <alignment horizontal="right"/>
    </xf>
    <xf numFmtId="3" fontId="24" fillId="0" borderId="7" xfId="0" applyNumberFormat="1" applyFont="1" applyBorder="1" applyAlignment="1">
      <alignment horizontal="left" wrapText="1" indent="1"/>
    </xf>
    <xf numFmtId="0" fontId="8" fillId="0" borderId="20" xfId="0" applyFont="1" applyBorder="1" applyAlignment="1">
      <alignment horizontal="right" vertical="top"/>
    </xf>
    <xf numFmtId="3" fontId="8" fillId="0" borderId="19" xfId="0" applyNumberFormat="1" applyFont="1" applyBorder="1" applyAlignment="1">
      <alignment horizontal="center" vertical="center"/>
    </xf>
    <xf numFmtId="4" fontId="9" fillId="2" borderId="19" xfId="0" applyNumberFormat="1" applyFont="1" applyFill="1" applyBorder="1" applyAlignment="1">
      <alignment horizontal="right" vertical="center"/>
    </xf>
    <xf numFmtId="4" fontId="9" fillId="3" borderId="7" xfId="0" applyNumberFormat="1" applyFont="1" applyFill="1" applyBorder="1" applyAlignment="1">
      <alignment horizontal="right"/>
    </xf>
    <xf numFmtId="44" fontId="8" fillId="2" borderId="42" xfId="2" applyFont="1" applyFill="1" applyBorder="1" applyAlignment="1">
      <alignment horizontal="right"/>
    </xf>
    <xf numFmtId="44" fontId="34" fillId="0" borderId="33" xfId="2" applyFont="1" applyBorder="1" applyAlignment="1">
      <alignment horizontal="left" vertical="center" wrapText="1"/>
    </xf>
    <xf numFmtId="0" fontId="8" fillId="0" borderId="6" xfId="0" applyFont="1" applyBorder="1" applyAlignment="1">
      <alignment horizontal="center" vertical="center"/>
    </xf>
    <xf numFmtId="3" fontId="24" fillId="0" borderId="7" xfId="0" applyNumberFormat="1" applyFont="1" applyBorder="1" applyAlignment="1">
      <alignment horizontal="left" vertical="center" wrapText="1"/>
    </xf>
    <xf numFmtId="3" fontId="8" fillId="0" borderId="7" xfId="0" applyNumberFormat="1" applyFont="1" applyBorder="1" applyAlignment="1">
      <alignment horizontal="center" vertical="center" wrapText="1"/>
    </xf>
    <xf numFmtId="44" fontId="8" fillId="2" borderId="33" xfId="2" applyFont="1" applyFill="1" applyBorder="1" applyAlignment="1">
      <alignment horizontal="right" vertical="center"/>
    </xf>
    <xf numFmtId="3" fontId="12" fillId="5" borderId="7" xfId="0" applyNumberFormat="1" applyFont="1" applyFill="1" applyBorder="1" applyAlignment="1">
      <alignment horizontal="center"/>
    </xf>
    <xf numFmtId="3" fontId="8" fillId="5" borderId="7" xfId="0" applyNumberFormat="1" applyFont="1" applyFill="1" applyBorder="1" applyAlignment="1">
      <alignment horizontal="center"/>
    </xf>
    <xf numFmtId="0" fontId="0" fillId="5" borderId="27" xfId="0" applyFill="1" applyBorder="1" applyAlignment="1">
      <alignment horizontal="center" vertical="center"/>
    </xf>
    <xf numFmtId="44" fontId="8" fillId="0" borderId="43" xfId="2" applyFont="1" applyBorder="1" applyAlignment="1">
      <alignment horizontal="right"/>
    </xf>
    <xf numFmtId="44" fontId="8" fillId="3" borderId="33" xfId="2" applyFont="1" applyFill="1" applyBorder="1" applyAlignment="1">
      <alignment horizontal="right"/>
    </xf>
    <xf numFmtId="44" fontId="5" fillId="0" borderId="33" xfId="2" applyFont="1" applyBorder="1" applyAlignment="1">
      <alignment horizontal="left" vertical="center"/>
    </xf>
  </cellXfs>
  <cellStyles count="5">
    <cellStyle name="Comma" xfId="1" builtinId="3"/>
    <cellStyle name="Currency" xfId="2" builtinId="4"/>
    <cellStyle name="Normal" xfId="0" builtinId="0"/>
    <cellStyle name="Normal 4" xfId="3" xr:uid="{00000000-0005-0000-0000-000003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23/09/relationships/Python" Target="python.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BED27-363F-43F7-9C56-B66309D4D820}">
  <dimension ref="A1:B34"/>
  <sheetViews>
    <sheetView topLeftCell="A6" workbookViewId="0">
      <selection activeCell="H31" sqref="H31"/>
    </sheetView>
  </sheetViews>
  <sheetFormatPr defaultRowHeight="15" x14ac:dyDescent="0.25"/>
  <cols>
    <col min="2" max="2" width="49.42578125" customWidth="1"/>
  </cols>
  <sheetData>
    <row r="1" spans="1:2" ht="15.75" thickBot="1" x14ac:dyDescent="0.3"/>
    <row r="2" spans="1:2" x14ac:dyDescent="0.25">
      <c r="A2">
        <v>1</v>
      </c>
      <c r="B2" s="37" t="s">
        <v>6</v>
      </c>
    </row>
    <row r="3" spans="1:2" x14ac:dyDescent="0.25">
      <c r="B3" s="35" t="s">
        <v>93</v>
      </c>
    </row>
    <row r="4" spans="1:2" ht="15.75" thickBot="1" x14ac:dyDescent="0.3"/>
    <row r="5" spans="1:2" x14ac:dyDescent="0.25">
      <c r="A5">
        <v>2</v>
      </c>
      <c r="B5" s="37" t="s">
        <v>94</v>
      </c>
    </row>
    <row r="6" spans="1:2" x14ac:dyDescent="0.25">
      <c r="B6" s="35" t="s">
        <v>111</v>
      </c>
    </row>
    <row r="7" spans="1:2" ht="15.75" thickBot="1" x14ac:dyDescent="0.3"/>
    <row r="8" spans="1:2" x14ac:dyDescent="0.25">
      <c r="A8">
        <v>3</v>
      </c>
      <c r="B8" s="49" t="s">
        <v>40</v>
      </c>
    </row>
    <row r="9" spans="1:2" ht="30" x14ac:dyDescent="0.25">
      <c r="B9" s="36" t="s">
        <v>128</v>
      </c>
    </row>
    <row r="10" spans="1:2" ht="15.75" thickBot="1" x14ac:dyDescent="0.3"/>
    <row r="11" spans="1:2" x14ac:dyDescent="0.25">
      <c r="A11">
        <v>4</v>
      </c>
      <c r="B11" s="37" t="s">
        <v>57</v>
      </c>
    </row>
    <row r="12" spans="1:2" ht="30" x14ac:dyDescent="0.25">
      <c r="B12" s="35" t="s">
        <v>58</v>
      </c>
    </row>
    <row r="14" spans="1:2" x14ac:dyDescent="0.25">
      <c r="B14" t="s">
        <v>404</v>
      </c>
    </row>
    <row r="15" spans="1:2" x14ac:dyDescent="0.25">
      <c r="B15" t="s">
        <v>405</v>
      </c>
    </row>
    <row r="16" spans="1:2" x14ac:dyDescent="0.25">
      <c r="B16" t="s">
        <v>419</v>
      </c>
    </row>
    <row r="17" spans="1:2" ht="15.75" thickBot="1" x14ac:dyDescent="0.3"/>
    <row r="18" spans="1:2" x14ac:dyDescent="0.25">
      <c r="A18">
        <v>5</v>
      </c>
      <c r="B18" s="37" t="s">
        <v>80</v>
      </c>
    </row>
    <row r="19" spans="1:2" ht="30" x14ac:dyDescent="0.25">
      <c r="B19" s="35" t="s">
        <v>81</v>
      </c>
    </row>
    <row r="21" spans="1:2" x14ac:dyDescent="0.25">
      <c r="B21" t="s">
        <v>420</v>
      </c>
    </row>
    <row r="22" spans="1:2" x14ac:dyDescent="0.25">
      <c r="B22" t="s">
        <v>421</v>
      </c>
    </row>
    <row r="23" spans="1:2" x14ac:dyDescent="0.25">
      <c r="B23" t="s">
        <v>422</v>
      </c>
    </row>
    <row r="24" spans="1:2" x14ac:dyDescent="0.25">
      <c r="B24" t="s">
        <v>423</v>
      </c>
    </row>
    <row r="25" spans="1:2" ht="15.75" thickBot="1" x14ac:dyDescent="0.3"/>
    <row r="26" spans="1:2" x14ac:dyDescent="0.25">
      <c r="B26" s="37" t="s">
        <v>83</v>
      </c>
    </row>
    <row r="27" spans="1:2" x14ac:dyDescent="0.25">
      <c r="B27" s="35" t="s">
        <v>96</v>
      </c>
    </row>
    <row r="29" spans="1:2" ht="15.75" thickBot="1" x14ac:dyDescent="0.3"/>
    <row r="30" spans="1:2" x14ac:dyDescent="0.25">
      <c r="B30" s="37" t="s">
        <v>85</v>
      </c>
    </row>
    <row r="31" spans="1:2" x14ac:dyDescent="0.25">
      <c r="B31" s="35" t="s">
        <v>424</v>
      </c>
    </row>
    <row r="32" spans="1:2" ht="15.75" thickBot="1" x14ac:dyDescent="0.3"/>
    <row r="33" spans="2:2" x14ac:dyDescent="0.25">
      <c r="B33" s="37" t="s">
        <v>136</v>
      </c>
    </row>
    <row r="34" spans="2:2" x14ac:dyDescent="0.25">
      <c r="B34" s="35" t="s">
        <v>137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Q1197"/>
  <sheetViews>
    <sheetView tabSelected="1" view="pageBreakPreview" zoomScale="85" zoomScaleNormal="100" zoomScaleSheetLayoutView="85" workbookViewId="0">
      <pane ySplit="5" topLeftCell="A6" activePane="bottomLeft" state="frozen"/>
      <selection pane="bottomLeft" activeCell="B16" sqref="B16"/>
    </sheetView>
  </sheetViews>
  <sheetFormatPr defaultRowHeight="15" x14ac:dyDescent="0.25"/>
  <cols>
    <col min="1" max="1" width="11.28515625" customWidth="1"/>
    <col min="2" max="2" width="104.85546875" customWidth="1"/>
    <col min="5" max="5" width="12.5703125" customWidth="1"/>
    <col min="6" max="6" width="12.5703125" bestFit="1" customWidth="1"/>
    <col min="7" max="7" width="16.42578125" style="34" customWidth="1"/>
    <col min="8" max="8" width="14.5703125" style="62" hidden="1" customWidth="1"/>
    <col min="9" max="9" width="14.7109375" style="62" hidden="1" customWidth="1"/>
    <col min="10" max="10" width="13.5703125" style="62" hidden="1" customWidth="1"/>
    <col min="11" max="11" width="12.5703125" style="62" hidden="1" customWidth="1"/>
    <col min="12" max="12" width="9.7109375" style="80" customWidth="1"/>
    <col min="13" max="13" width="7.85546875" style="62" bestFit="1" customWidth="1"/>
    <col min="14" max="14" width="12.28515625" style="62" bestFit="1" customWidth="1"/>
    <col min="15" max="19" width="4.42578125" style="62" customWidth="1"/>
    <col min="20" max="20" width="5.140625" style="62" customWidth="1"/>
    <col min="21" max="21" width="4.140625" style="62" customWidth="1"/>
    <col min="22" max="22" width="4.7109375" style="62" customWidth="1"/>
    <col min="23" max="23" width="4.85546875" style="62" customWidth="1"/>
    <col min="24" max="24" width="5.28515625" style="62" customWidth="1"/>
    <col min="25" max="69" width="9.140625" style="62"/>
  </cols>
  <sheetData>
    <row r="1" spans="1:11" x14ac:dyDescent="0.25">
      <c r="A1" s="193" t="s">
        <v>433</v>
      </c>
      <c r="B1" s="194"/>
      <c r="C1" s="194"/>
      <c r="D1" s="194"/>
      <c r="E1" s="194"/>
      <c r="F1" s="194"/>
      <c r="G1" s="317"/>
      <c r="H1" s="195"/>
      <c r="I1" s="195"/>
      <c r="J1" s="195"/>
      <c r="K1" s="196"/>
    </row>
    <row r="2" spans="1:11" x14ac:dyDescent="0.25">
      <c r="A2" s="197" t="s">
        <v>860</v>
      </c>
      <c r="B2" s="318"/>
      <c r="C2" s="318"/>
      <c r="D2" s="318"/>
      <c r="E2" s="318"/>
      <c r="F2" s="318"/>
      <c r="G2" s="319"/>
      <c r="H2" s="192"/>
      <c r="I2" s="192"/>
      <c r="J2" s="192"/>
      <c r="K2" s="198"/>
    </row>
    <row r="3" spans="1:11" x14ac:dyDescent="0.25">
      <c r="A3" s="197" t="s">
        <v>863</v>
      </c>
      <c r="B3" s="318"/>
      <c r="C3" s="318"/>
      <c r="D3" s="318"/>
      <c r="E3" s="318"/>
      <c r="F3" s="318"/>
      <c r="G3" s="319"/>
      <c r="H3" s="192"/>
      <c r="I3" s="192"/>
      <c r="J3" s="192"/>
      <c r="K3" s="198"/>
    </row>
    <row r="4" spans="1:11" ht="15.75" thickBot="1" x14ac:dyDescent="0.3">
      <c r="A4" s="199" t="s">
        <v>434</v>
      </c>
      <c r="B4" s="200"/>
      <c r="C4" s="200"/>
      <c r="D4" s="200"/>
      <c r="E4" s="200"/>
      <c r="F4" s="200"/>
      <c r="G4" s="320"/>
      <c r="H4" s="192"/>
      <c r="I4" s="192"/>
      <c r="J4" s="192"/>
      <c r="K4" s="198"/>
    </row>
    <row r="5" spans="1:11" ht="15.75" thickBot="1" x14ac:dyDescent="0.3">
      <c r="A5" s="199"/>
      <c r="B5" s="200"/>
      <c r="C5" s="200"/>
      <c r="D5" s="200"/>
      <c r="E5" s="200"/>
      <c r="F5" s="200"/>
      <c r="G5" s="320"/>
      <c r="H5" s="201" t="s">
        <v>532</v>
      </c>
      <c r="I5" s="201" t="s">
        <v>533</v>
      </c>
      <c r="J5" s="201" t="s">
        <v>534</v>
      </c>
      <c r="K5" s="201" t="s">
        <v>535</v>
      </c>
    </row>
    <row r="6" spans="1:11" ht="15.75" thickBot="1" x14ac:dyDescent="0.3">
      <c r="A6" s="44" t="s">
        <v>0</v>
      </c>
      <c r="B6" s="45" t="s">
        <v>1</v>
      </c>
      <c r="C6" s="46"/>
      <c r="D6" s="46" t="s">
        <v>2</v>
      </c>
      <c r="E6" s="47" t="s">
        <v>3</v>
      </c>
      <c r="F6" s="48" t="s">
        <v>4</v>
      </c>
      <c r="G6" s="321" t="s">
        <v>5</v>
      </c>
      <c r="H6" s="202" t="s">
        <v>3</v>
      </c>
      <c r="I6" s="202" t="s">
        <v>3</v>
      </c>
      <c r="J6" s="202" t="s">
        <v>3</v>
      </c>
      <c r="K6" s="202" t="s">
        <v>3</v>
      </c>
    </row>
    <row r="7" spans="1:11" ht="15.75" thickBot="1" x14ac:dyDescent="0.3">
      <c r="A7" s="322"/>
      <c r="B7" s="323"/>
      <c r="C7" s="324"/>
      <c r="D7" s="325"/>
      <c r="E7" s="326"/>
      <c r="F7" s="327"/>
      <c r="G7" s="328"/>
      <c r="H7" s="203"/>
      <c r="I7" s="203"/>
      <c r="J7" s="203"/>
      <c r="K7" s="203"/>
    </row>
    <row r="8" spans="1:11" x14ac:dyDescent="0.25">
      <c r="A8" s="90" t="s">
        <v>114</v>
      </c>
      <c r="B8" s="37" t="s">
        <v>6</v>
      </c>
      <c r="C8" s="87"/>
      <c r="D8" s="88"/>
      <c r="E8" s="88"/>
      <c r="F8" s="89"/>
      <c r="G8" s="296"/>
      <c r="H8" s="201"/>
      <c r="I8" s="201"/>
      <c r="J8" s="201"/>
      <c r="K8" s="201"/>
    </row>
    <row r="9" spans="1:11" ht="15.75" thickBot="1" x14ac:dyDescent="0.3">
      <c r="A9" s="168"/>
      <c r="B9" s="169" t="s">
        <v>93</v>
      </c>
      <c r="C9" s="170"/>
      <c r="D9" s="171"/>
      <c r="E9" s="171"/>
      <c r="F9" s="172"/>
      <c r="G9" s="297"/>
      <c r="H9" s="204"/>
      <c r="I9" s="204"/>
      <c r="J9" s="204"/>
      <c r="K9" s="204"/>
    </row>
    <row r="10" spans="1:11" x14ac:dyDescent="0.25">
      <c r="A10" s="107"/>
      <c r="B10" s="161"/>
      <c r="C10" s="109"/>
      <c r="D10" s="110"/>
      <c r="E10" s="110"/>
      <c r="F10" s="142"/>
      <c r="G10" s="298"/>
      <c r="H10" s="205"/>
      <c r="I10" s="205"/>
      <c r="J10" s="205"/>
      <c r="K10" s="205"/>
    </row>
    <row r="11" spans="1:11" x14ac:dyDescent="0.25">
      <c r="A11" s="2"/>
      <c r="B11" s="5" t="s">
        <v>100</v>
      </c>
      <c r="C11" s="3"/>
      <c r="D11" s="4"/>
      <c r="E11" s="4"/>
      <c r="F11" s="1"/>
      <c r="G11" s="255"/>
      <c r="H11" s="206"/>
      <c r="I11" s="206"/>
      <c r="J11" s="206"/>
      <c r="K11" s="206"/>
    </row>
    <row r="12" spans="1:11" ht="24.75" x14ac:dyDescent="0.25">
      <c r="A12" s="2"/>
      <c r="B12" s="6" t="s">
        <v>7</v>
      </c>
      <c r="C12" s="3"/>
      <c r="D12" s="4"/>
      <c r="E12" s="4"/>
      <c r="F12" s="1"/>
      <c r="G12" s="255"/>
      <c r="H12" s="206"/>
      <c r="I12" s="206"/>
      <c r="J12" s="206"/>
      <c r="K12" s="206"/>
    </row>
    <row r="13" spans="1:11" x14ac:dyDescent="0.25">
      <c r="A13" s="2"/>
      <c r="B13" s="7"/>
      <c r="C13" s="3"/>
      <c r="D13" s="4"/>
      <c r="E13" s="4"/>
      <c r="F13" s="1"/>
      <c r="G13" s="255"/>
      <c r="H13" s="206"/>
      <c r="I13" s="206"/>
      <c r="J13" s="206"/>
      <c r="K13" s="206"/>
    </row>
    <row r="14" spans="1:11" x14ac:dyDescent="0.25">
      <c r="A14" s="51" t="s">
        <v>115</v>
      </c>
      <c r="B14" s="7" t="s">
        <v>101</v>
      </c>
      <c r="C14" s="3"/>
      <c r="D14" s="4" t="s">
        <v>8</v>
      </c>
      <c r="E14" s="4">
        <v>1</v>
      </c>
      <c r="F14" s="1"/>
      <c r="G14" s="240">
        <f t="shared" ref="G14:G34" si="0">IF(E14=0,"Rate Only",E14*F14)</f>
        <v>0</v>
      </c>
      <c r="H14" s="206"/>
      <c r="I14" s="206"/>
      <c r="J14" s="206"/>
      <c r="K14" s="206"/>
    </row>
    <row r="15" spans="1:11" x14ac:dyDescent="0.25">
      <c r="A15" s="51"/>
      <c r="B15" s="7"/>
      <c r="C15" s="3"/>
      <c r="D15" s="4"/>
      <c r="E15" s="4"/>
      <c r="F15" s="1"/>
      <c r="G15" s="255"/>
      <c r="H15" s="206"/>
      <c r="I15" s="206"/>
      <c r="J15" s="206"/>
      <c r="K15" s="206"/>
    </row>
    <row r="16" spans="1:11" x14ac:dyDescent="0.25">
      <c r="A16" s="84" t="s">
        <v>116</v>
      </c>
      <c r="B16" s="17" t="s">
        <v>102</v>
      </c>
      <c r="C16" s="19"/>
      <c r="D16" s="20" t="s">
        <v>8</v>
      </c>
      <c r="E16" s="20">
        <v>1</v>
      </c>
      <c r="F16" s="85"/>
      <c r="G16" s="240">
        <f t="shared" si="0"/>
        <v>0</v>
      </c>
      <c r="H16" s="206"/>
      <c r="I16" s="206"/>
      <c r="J16" s="206"/>
      <c r="K16" s="206"/>
    </row>
    <row r="17" spans="1:11" x14ac:dyDescent="0.25">
      <c r="A17" s="51"/>
      <c r="B17" s="7"/>
      <c r="C17" s="3"/>
      <c r="D17" s="4"/>
      <c r="E17" s="4"/>
      <c r="F17" s="1"/>
      <c r="G17" s="255"/>
      <c r="H17" s="206"/>
      <c r="I17" s="206"/>
      <c r="J17" s="206"/>
      <c r="K17" s="206"/>
    </row>
    <row r="18" spans="1:11" x14ac:dyDescent="0.25">
      <c r="A18" s="51" t="s">
        <v>117</v>
      </c>
      <c r="B18" s="7" t="s">
        <v>9</v>
      </c>
      <c r="C18" s="3"/>
      <c r="D18" s="4" t="s">
        <v>8</v>
      </c>
      <c r="E18" s="4">
        <v>1</v>
      </c>
      <c r="F18" s="1"/>
      <c r="G18" s="240">
        <f t="shared" si="0"/>
        <v>0</v>
      </c>
      <c r="H18" s="206"/>
      <c r="I18" s="206"/>
      <c r="J18" s="206"/>
      <c r="K18" s="206"/>
    </row>
    <row r="19" spans="1:11" x14ac:dyDescent="0.25">
      <c r="A19" s="51"/>
      <c r="B19" s="7"/>
      <c r="C19" s="3"/>
      <c r="D19" s="4"/>
      <c r="E19" s="4"/>
      <c r="F19" s="1"/>
      <c r="G19" s="255"/>
      <c r="H19" s="206"/>
      <c r="I19" s="206"/>
      <c r="J19" s="206"/>
      <c r="K19" s="206"/>
    </row>
    <row r="20" spans="1:11" x14ac:dyDescent="0.25">
      <c r="A20" s="51" t="s">
        <v>118</v>
      </c>
      <c r="B20" s="7" t="s">
        <v>10</v>
      </c>
      <c r="C20" s="3"/>
      <c r="D20" s="4" t="s">
        <v>8</v>
      </c>
      <c r="E20" s="4">
        <v>1</v>
      </c>
      <c r="F20" s="1"/>
      <c r="G20" s="240">
        <f t="shared" si="0"/>
        <v>0</v>
      </c>
      <c r="H20" s="206"/>
      <c r="I20" s="206"/>
      <c r="J20" s="206"/>
      <c r="K20" s="206"/>
    </row>
    <row r="21" spans="1:11" x14ac:dyDescent="0.25">
      <c r="A21" s="51"/>
      <c r="B21" s="7"/>
      <c r="C21" s="3"/>
      <c r="D21" s="4"/>
      <c r="E21" s="4"/>
      <c r="F21" s="1"/>
      <c r="G21" s="255"/>
      <c r="H21" s="206"/>
      <c r="I21" s="206"/>
      <c r="J21" s="206"/>
      <c r="K21" s="206"/>
    </row>
    <row r="22" spans="1:11" x14ac:dyDescent="0.25">
      <c r="A22" s="51" t="s">
        <v>119</v>
      </c>
      <c r="B22" s="7" t="s">
        <v>11</v>
      </c>
      <c r="C22" s="3"/>
      <c r="D22" s="4" t="s">
        <v>8</v>
      </c>
      <c r="E22" s="4">
        <v>1</v>
      </c>
      <c r="F22" s="1"/>
      <c r="G22" s="240">
        <f t="shared" si="0"/>
        <v>0</v>
      </c>
      <c r="H22" s="206"/>
      <c r="I22" s="206"/>
      <c r="J22" s="206"/>
      <c r="K22" s="206"/>
    </row>
    <row r="23" spans="1:11" x14ac:dyDescent="0.25">
      <c r="A23" s="51"/>
      <c r="B23" s="7"/>
      <c r="C23" s="3"/>
      <c r="D23" s="4"/>
      <c r="E23" s="4"/>
      <c r="F23" s="1"/>
      <c r="G23" s="255"/>
      <c r="H23" s="206"/>
      <c r="I23" s="206"/>
      <c r="J23" s="206"/>
      <c r="K23" s="206"/>
    </row>
    <row r="24" spans="1:11" x14ac:dyDescent="0.25">
      <c r="A24" s="51" t="s">
        <v>120</v>
      </c>
      <c r="B24" s="8" t="s">
        <v>103</v>
      </c>
      <c r="C24" s="3"/>
      <c r="D24" s="4" t="s">
        <v>8</v>
      </c>
      <c r="E24" s="4">
        <v>1</v>
      </c>
      <c r="F24" s="1"/>
      <c r="G24" s="240">
        <f t="shared" si="0"/>
        <v>0</v>
      </c>
      <c r="H24" s="206"/>
      <c r="I24" s="206"/>
      <c r="J24" s="206"/>
      <c r="K24" s="206"/>
    </row>
    <row r="25" spans="1:11" x14ac:dyDescent="0.25">
      <c r="A25" s="51"/>
      <c r="B25" s="8"/>
      <c r="C25" s="3"/>
      <c r="D25" s="4"/>
      <c r="E25" s="4"/>
      <c r="F25" s="1"/>
      <c r="G25" s="255"/>
      <c r="H25" s="206"/>
      <c r="I25" s="206"/>
      <c r="J25" s="206"/>
      <c r="K25" s="206"/>
    </row>
    <row r="26" spans="1:11" x14ac:dyDescent="0.25">
      <c r="A26" s="51" t="s">
        <v>121</v>
      </c>
      <c r="B26" s="8" t="s">
        <v>104</v>
      </c>
      <c r="C26" s="3"/>
      <c r="D26" s="4" t="s">
        <v>8</v>
      </c>
      <c r="E26" s="4">
        <v>1</v>
      </c>
      <c r="F26" s="1"/>
      <c r="G26" s="240">
        <f t="shared" si="0"/>
        <v>0</v>
      </c>
      <c r="H26" s="206"/>
      <c r="I26" s="206"/>
      <c r="J26" s="206"/>
      <c r="K26" s="206"/>
    </row>
    <row r="27" spans="1:11" x14ac:dyDescent="0.25">
      <c r="A27" s="51"/>
      <c r="B27" s="8"/>
      <c r="C27" s="3"/>
      <c r="D27" s="4"/>
      <c r="E27" s="4"/>
      <c r="F27" s="1"/>
      <c r="G27" s="255"/>
      <c r="H27" s="206"/>
      <c r="I27" s="206"/>
      <c r="J27" s="206"/>
      <c r="K27" s="206"/>
    </row>
    <row r="28" spans="1:11" x14ac:dyDescent="0.25">
      <c r="A28" s="51" t="s">
        <v>122</v>
      </c>
      <c r="B28" s="8" t="s">
        <v>17</v>
      </c>
      <c r="C28" s="3"/>
      <c r="D28" s="4" t="s">
        <v>8</v>
      </c>
      <c r="E28" s="4">
        <v>1</v>
      </c>
      <c r="F28" s="1"/>
      <c r="G28" s="240">
        <f t="shared" si="0"/>
        <v>0</v>
      </c>
      <c r="H28" s="206"/>
      <c r="I28" s="206"/>
      <c r="J28" s="206"/>
      <c r="K28" s="206"/>
    </row>
    <row r="29" spans="1:11" x14ac:dyDescent="0.25">
      <c r="A29" s="51"/>
      <c r="B29" s="8"/>
      <c r="C29" s="3"/>
      <c r="D29" s="4"/>
      <c r="E29" s="4"/>
      <c r="F29" s="1"/>
      <c r="G29" s="255"/>
      <c r="H29" s="206"/>
      <c r="I29" s="206"/>
      <c r="J29" s="206"/>
      <c r="K29" s="206"/>
    </row>
    <row r="30" spans="1:11" x14ac:dyDescent="0.25">
      <c r="A30" s="51" t="s">
        <v>123</v>
      </c>
      <c r="B30" s="8" t="s">
        <v>12</v>
      </c>
      <c r="C30" s="3"/>
      <c r="D30" s="4" t="s">
        <v>8</v>
      </c>
      <c r="E30" s="4">
        <v>1</v>
      </c>
      <c r="F30" s="1"/>
      <c r="G30" s="240">
        <f t="shared" si="0"/>
        <v>0</v>
      </c>
      <c r="H30" s="206"/>
      <c r="I30" s="206"/>
      <c r="J30" s="206"/>
      <c r="K30" s="206"/>
    </row>
    <row r="31" spans="1:11" x14ac:dyDescent="0.25">
      <c r="A31" s="51"/>
      <c r="B31" s="8"/>
      <c r="C31" s="3"/>
      <c r="D31" s="4"/>
      <c r="E31" s="4"/>
      <c r="F31" s="1"/>
      <c r="G31" s="255"/>
      <c r="H31" s="206"/>
      <c r="I31" s="206"/>
      <c r="J31" s="206"/>
      <c r="K31" s="206"/>
    </row>
    <row r="32" spans="1:11" x14ac:dyDescent="0.25">
      <c r="A32" s="53" t="s">
        <v>124</v>
      </c>
      <c r="B32" s="8" t="s">
        <v>13</v>
      </c>
      <c r="C32" s="3"/>
      <c r="D32" s="4" t="s">
        <v>8</v>
      </c>
      <c r="E32" s="4">
        <v>1</v>
      </c>
      <c r="F32" s="1"/>
      <c r="G32" s="240">
        <f t="shared" si="0"/>
        <v>0</v>
      </c>
      <c r="H32" s="206"/>
      <c r="I32" s="206"/>
      <c r="J32" s="206"/>
      <c r="K32" s="206"/>
    </row>
    <row r="33" spans="1:11" x14ac:dyDescent="0.25">
      <c r="A33" s="51"/>
      <c r="B33" s="8"/>
      <c r="C33" s="3"/>
      <c r="D33" s="4"/>
      <c r="E33" s="4"/>
      <c r="F33" s="1"/>
      <c r="G33" s="255"/>
      <c r="H33" s="206"/>
      <c r="I33" s="206"/>
      <c r="J33" s="206"/>
      <c r="K33" s="206"/>
    </row>
    <row r="34" spans="1:11" x14ac:dyDescent="0.25">
      <c r="A34" s="51" t="s">
        <v>125</v>
      </c>
      <c r="B34" s="8" t="s">
        <v>14</v>
      </c>
      <c r="C34" s="3"/>
      <c r="D34" s="4" t="s">
        <v>8</v>
      </c>
      <c r="E34" s="4">
        <v>1</v>
      </c>
      <c r="F34" s="1"/>
      <c r="G34" s="240">
        <f t="shared" si="0"/>
        <v>0</v>
      </c>
      <c r="H34" s="206"/>
      <c r="I34" s="206"/>
      <c r="J34" s="206"/>
      <c r="K34" s="206"/>
    </row>
    <row r="35" spans="1:11" x14ac:dyDescent="0.25">
      <c r="A35" s="51"/>
      <c r="B35" s="8"/>
      <c r="C35" s="3"/>
      <c r="D35" s="4"/>
      <c r="E35" s="4"/>
      <c r="F35" s="1"/>
      <c r="G35" s="255"/>
      <c r="H35" s="206"/>
      <c r="I35" s="206"/>
      <c r="J35" s="206"/>
      <c r="K35" s="206"/>
    </row>
    <row r="36" spans="1:11" x14ac:dyDescent="0.25">
      <c r="A36" s="84" t="s">
        <v>126</v>
      </c>
      <c r="B36" s="283" t="s">
        <v>864</v>
      </c>
      <c r="C36" s="19"/>
      <c r="D36" s="20" t="s">
        <v>48</v>
      </c>
      <c r="E36" s="20">
        <v>1</v>
      </c>
      <c r="F36" s="85"/>
      <c r="G36" s="306">
        <f>IF(E36=0,"Rate Only",E36*F36)</f>
        <v>0</v>
      </c>
      <c r="H36" s="206"/>
      <c r="I36" s="206"/>
      <c r="J36" s="206"/>
      <c r="K36" s="206"/>
    </row>
    <row r="37" spans="1:11" x14ac:dyDescent="0.25">
      <c r="A37" s="336"/>
      <c r="B37" s="337" t="s">
        <v>865</v>
      </c>
      <c r="C37" s="19"/>
      <c r="D37" s="20"/>
      <c r="E37" s="338"/>
      <c r="F37" s="85"/>
      <c r="G37" s="339"/>
      <c r="H37" s="206"/>
      <c r="I37" s="206"/>
      <c r="J37" s="206"/>
      <c r="K37" s="206"/>
    </row>
    <row r="38" spans="1:11" x14ac:dyDescent="0.25">
      <c r="A38" s="336"/>
      <c r="B38" s="17"/>
      <c r="C38" s="19"/>
      <c r="D38" s="20"/>
      <c r="E38" s="338"/>
      <c r="F38" s="85"/>
      <c r="G38" s="339"/>
      <c r="H38" s="206"/>
      <c r="I38" s="206"/>
      <c r="J38" s="206"/>
      <c r="K38" s="206"/>
    </row>
    <row r="39" spans="1:11" x14ac:dyDescent="0.25">
      <c r="A39" s="84" t="s">
        <v>868</v>
      </c>
      <c r="B39" s="65" t="s">
        <v>866</v>
      </c>
      <c r="C39" s="19"/>
      <c r="D39" s="20" t="s">
        <v>48</v>
      </c>
      <c r="E39" s="20">
        <v>1</v>
      </c>
      <c r="F39" s="85"/>
      <c r="G39" s="306">
        <f t="shared" ref="G39" si="1">IF(E39=0,"Rate Only",E39*F39)</f>
        <v>0</v>
      </c>
      <c r="H39" s="206"/>
      <c r="I39" s="206"/>
      <c r="J39" s="206"/>
      <c r="K39" s="206"/>
    </row>
    <row r="40" spans="1:11" ht="48" x14ac:dyDescent="0.25">
      <c r="A40" s="336"/>
      <c r="B40" s="337" t="s">
        <v>867</v>
      </c>
      <c r="C40" s="19"/>
      <c r="D40" s="20"/>
      <c r="E40" s="338"/>
      <c r="F40" s="85"/>
      <c r="G40" s="339"/>
      <c r="H40" s="206"/>
      <c r="I40" s="206"/>
      <c r="J40" s="206"/>
      <c r="K40" s="206"/>
    </row>
    <row r="41" spans="1:11" x14ac:dyDescent="0.25">
      <c r="A41" s="51"/>
      <c r="B41" s="8"/>
      <c r="C41" s="3"/>
      <c r="D41" s="4"/>
      <c r="E41" s="4"/>
      <c r="F41" s="1"/>
      <c r="G41" s="255"/>
      <c r="H41" s="206"/>
      <c r="I41" s="206"/>
      <c r="J41" s="206"/>
      <c r="K41" s="206"/>
    </row>
    <row r="42" spans="1:11" x14ac:dyDescent="0.25">
      <c r="A42" s="51" t="s">
        <v>870</v>
      </c>
      <c r="B42" s="5" t="s">
        <v>15</v>
      </c>
      <c r="C42" s="3"/>
      <c r="D42" s="4"/>
      <c r="E42" s="4"/>
      <c r="F42" s="1"/>
      <c r="G42" s="255"/>
      <c r="H42" s="206"/>
      <c r="I42" s="206"/>
      <c r="J42" s="206"/>
      <c r="K42" s="206"/>
    </row>
    <row r="43" spans="1:11" ht="24.75" x14ac:dyDescent="0.25">
      <c r="A43" s="52"/>
      <c r="B43" s="6" t="s">
        <v>16</v>
      </c>
      <c r="C43" s="3"/>
      <c r="D43" s="4"/>
      <c r="E43" s="4"/>
      <c r="F43" s="1"/>
      <c r="G43" s="255"/>
      <c r="H43" s="206"/>
      <c r="I43" s="206"/>
      <c r="J43" s="206"/>
      <c r="K43" s="206"/>
    </row>
    <row r="44" spans="1:11" x14ac:dyDescent="0.25">
      <c r="A44" s="52"/>
      <c r="B44" s="6"/>
      <c r="C44" s="3"/>
      <c r="D44" s="4"/>
      <c r="E44" s="4"/>
      <c r="F44" s="1"/>
      <c r="G44" s="255"/>
      <c r="H44" s="206"/>
      <c r="I44" s="206"/>
      <c r="J44" s="206"/>
      <c r="K44" s="206"/>
    </row>
    <row r="45" spans="1:11" x14ac:dyDescent="0.25">
      <c r="A45" s="51" t="s">
        <v>871</v>
      </c>
      <c r="B45" s="267"/>
      <c r="C45" s="3"/>
      <c r="D45" s="4" t="s">
        <v>8</v>
      </c>
      <c r="E45" s="20">
        <v>1</v>
      </c>
      <c r="F45" s="85"/>
      <c r="G45" s="240">
        <f>IF(E45=0,"Rate Only",E45*F45)</f>
        <v>0</v>
      </c>
      <c r="H45" s="206"/>
      <c r="I45" s="206"/>
      <c r="J45" s="206"/>
      <c r="K45" s="206"/>
    </row>
    <row r="46" spans="1:11" x14ac:dyDescent="0.25">
      <c r="A46" s="52"/>
      <c r="B46" s="329"/>
      <c r="C46" s="3"/>
      <c r="D46" s="4"/>
      <c r="E46" s="86"/>
      <c r="F46" s="1"/>
      <c r="G46" s="255"/>
      <c r="H46" s="206"/>
      <c r="I46" s="206"/>
      <c r="J46" s="206"/>
      <c r="K46" s="206"/>
    </row>
    <row r="47" spans="1:11" x14ac:dyDescent="0.25">
      <c r="A47" s="51" t="s">
        <v>872</v>
      </c>
      <c r="B47" s="14"/>
      <c r="C47" s="3"/>
      <c r="D47" s="4" t="s">
        <v>8</v>
      </c>
      <c r="E47" s="20">
        <v>1</v>
      </c>
      <c r="F47" s="85"/>
      <c r="G47" s="240">
        <f t="shared" ref="G47" si="2">IF(E47=0,"Rate Only",E47*F47)</f>
        <v>0</v>
      </c>
      <c r="H47" s="206"/>
      <c r="I47" s="206"/>
      <c r="J47" s="206"/>
      <c r="K47" s="206"/>
    </row>
    <row r="48" spans="1:11" x14ac:dyDescent="0.25">
      <c r="A48" s="52"/>
      <c r="B48" s="329"/>
      <c r="C48" s="3"/>
      <c r="D48" s="4"/>
      <c r="E48" s="86"/>
      <c r="F48" s="1"/>
      <c r="G48" s="255"/>
      <c r="H48" s="206"/>
      <c r="I48" s="206"/>
      <c r="J48" s="206"/>
      <c r="K48" s="206"/>
    </row>
    <row r="49" spans="1:11" x14ac:dyDescent="0.25">
      <c r="A49" s="51" t="s">
        <v>873</v>
      </c>
      <c r="B49" s="7"/>
      <c r="C49" s="3"/>
      <c r="D49" s="4" t="s">
        <v>8</v>
      </c>
      <c r="E49" s="20">
        <v>1</v>
      </c>
      <c r="F49" s="85"/>
      <c r="G49" s="240">
        <f t="shared" ref="G49" si="3">IF(E49=0,"Rate Only",E49*F49)</f>
        <v>0</v>
      </c>
      <c r="H49" s="206"/>
      <c r="I49" s="206"/>
      <c r="J49" s="206"/>
      <c r="K49" s="206"/>
    </row>
    <row r="50" spans="1:11" x14ac:dyDescent="0.25">
      <c r="A50" s="330"/>
      <c r="B50" s="121"/>
      <c r="C50" s="122"/>
      <c r="D50" s="123"/>
      <c r="E50" s="331"/>
      <c r="F50" s="332"/>
      <c r="G50" s="303"/>
      <c r="H50" s="207"/>
      <c r="I50" s="207"/>
      <c r="J50" s="207"/>
      <c r="K50" s="207"/>
    </row>
    <row r="51" spans="1:11" x14ac:dyDescent="0.25">
      <c r="A51" s="330"/>
      <c r="B51" s="121"/>
      <c r="C51" s="122"/>
      <c r="D51" s="123"/>
      <c r="E51" s="331"/>
      <c r="F51" s="332"/>
      <c r="G51" s="303"/>
      <c r="H51" s="207"/>
      <c r="I51" s="207"/>
      <c r="J51" s="207"/>
      <c r="K51" s="207"/>
    </row>
    <row r="52" spans="1:11" x14ac:dyDescent="0.25">
      <c r="A52" s="330"/>
      <c r="B52" s="121"/>
      <c r="C52" s="122"/>
      <c r="D52" s="123"/>
      <c r="E52" s="331"/>
      <c r="F52" s="332"/>
      <c r="G52" s="303"/>
      <c r="H52" s="207"/>
      <c r="I52" s="207"/>
      <c r="J52" s="207"/>
      <c r="K52" s="207"/>
    </row>
    <row r="53" spans="1:11" ht="15.75" thickBot="1" x14ac:dyDescent="0.3">
      <c r="A53" s="182"/>
      <c r="B53" s="130"/>
      <c r="C53" s="122"/>
      <c r="D53" s="123"/>
      <c r="E53" s="123"/>
      <c r="F53" s="131"/>
      <c r="G53" s="299"/>
      <c r="H53" s="207"/>
      <c r="I53" s="207"/>
      <c r="J53" s="207"/>
      <c r="K53" s="207"/>
    </row>
    <row r="54" spans="1:11" ht="15.75" thickBot="1" x14ac:dyDescent="0.3">
      <c r="A54" s="156"/>
      <c r="B54" s="149" t="s">
        <v>105</v>
      </c>
      <c r="C54" s="145"/>
      <c r="D54" s="146"/>
      <c r="E54" s="146"/>
      <c r="F54" s="148"/>
      <c r="G54" s="300">
        <f>SUM(G10:G53)</f>
        <v>0</v>
      </c>
      <c r="H54" s="208"/>
      <c r="I54" s="208"/>
      <c r="J54" s="208"/>
      <c r="K54" s="208"/>
    </row>
    <row r="55" spans="1:11" x14ac:dyDescent="0.25">
      <c r="A55" s="107"/>
      <c r="B55" s="108"/>
      <c r="C55" s="109"/>
      <c r="D55" s="110"/>
      <c r="E55" s="110"/>
      <c r="F55" s="142"/>
      <c r="G55" s="298"/>
      <c r="H55" s="205"/>
      <c r="I55" s="205"/>
      <c r="J55" s="205"/>
      <c r="K55" s="205"/>
    </row>
    <row r="56" spans="1:11" ht="15.75" thickBot="1" x14ac:dyDescent="0.3">
      <c r="A56" s="183"/>
      <c r="B56" s="157"/>
      <c r="C56" s="157"/>
      <c r="D56" s="157"/>
      <c r="E56" s="157"/>
      <c r="F56" s="157"/>
      <c r="G56" s="301"/>
      <c r="H56" s="207"/>
      <c r="I56" s="207"/>
      <c r="J56" s="207"/>
      <c r="K56" s="207"/>
    </row>
    <row r="57" spans="1:11" x14ac:dyDescent="0.25">
      <c r="A57" s="90" t="s">
        <v>143</v>
      </c>
      <c r="B57" s="37" t="s">
        <v>94</v>
      </c>
      <c r="C57" s="87"/>
      <c r="D57" s="88"/>
      <c r="E57" s="91"/>
      <c r="F57" s="89"/>
      <c r="G57" s="296"/>
      <c r="H57" s="201"/>
      <c r="I57" s="201"/>
      <c r="J57" s="201"/>
      <c r="K57" s="201"/>
    </row>
    <row r="58" spans="1:11" ht="15.75" thickBot="1" x14ac:dyDescent="0.3">
      <c r="A58" s="168"/>
      <c r="B58" s="169" t="s">
        <v>111</v>
      </c>
      <c r="C58" s="170"/>
      <c r="D58" s="171"/>
      <c r="E58" s="173"/>
      <c r="F58" s="172"/>
      <c r="G58" s="297"/>
      <c r="H58" s="204"/>
      <c r="I58" s="204"/>
      <c r="J58" s="204"/>
      <c r="K58" s="204"/>
    </row>
    <row r="59" spans="1:11" x14ac:dyDescent="0.25">
      <c r="A59" s="251"/>
      <c r="B59" s="252"/>
      <c r="C59" s="234"/>
      <c r="D59" s="235"/>
      <c r="E59" s="236"/>
      <c r="F59" s="253"/>
      <c r="G59" s="254"/>
      <c r="H59" s="229"/>
      <c r="I59" s="205"/>
      <c r="J59" s="205"/>
      <c r="K59" s="205"/>
    </row>
    <row r="60" spans="1:11" x14ac:dyDescent="0.25">
      <c r="A60" s="15"/>
      <c r="B60" s="5" t="s">
        <v>95</v>
      </c>
      <c r="C60" s="3"/>
      <c r="D60" s="4"/>
      <c r="E60" s="11"/>
      <c r="F60" s="1"/>
      <c r="G60" s="255"/>
      <c r="H60" s="230"/>
      <c r="I60" s="206"/>
      <c r="J60" s="206"/>
      <c r="K60" s="206"/>
    </row>
    <row r="61" spans="1:11" x14ac:dyDescent="0.25">
      <c r="A61" s="2"/>
      <c r="B61" s="6" t="s">
        <v>756</v>
      </c>
      <c r="C61" s="3"/>
      <c r="D61" s="4"/>
      <c r="E61" s="11"/>
      <c r="F61" s="12"/>
      <c r="G61" s="240"/>
      <c r="H61" s="230"/>
      <c r="I61" s="206"/>
      <c r="J61" s="206"/>
      <c r="K61" s="206"/>
    </row>
    <row r="62" spans="1:11" x14ac:dyDescent="0.25">
      <c r="A62" s="2"/>
      <c r="B62" s="6"/>
      <c r="C62" s="3"/>
      <c r="D62" s="4"/>
      <c r="E62" s="11"/>
      <c r="F62" s="12"/>
      <c r="G62" s="240"/>
      <c r="H62" s="230"/>
      <c r="I62" s="206"/>
      <c r="J62" s="206"/>
      <c r="K62" s="206"/>
    </row>
    <row r="63" spans="1:11" x14ac:dyDescent="0.25">
      <c r="A63" s="2" t="s">
        <v>437</v>
      </c>
      <c r="B63" s="14" t="s">
        <v>436</v>
      </c>
      <c r="C63" s="3"/>
      <c r="D63" s="4" t="s">
        <v>18</v>
      </c>
      <c r="E63" s="279">
        <v>1</v>
      </c>
      <c r="F63" s="333"/>
      <c r="G63" s="344">
        <f t="shared" ref="G63:G64" si="4">IF(E63=0,"Rate Only",E63*F63)</f>
        <v>0</v>
      </c>
      <c r="H63" s="230"/>
      <c r="I63" s="206"/>
      <c r="J63" s="206"/>
      <c r="K63" s="206"/>
    </row>
    <row r="64" spans="1:11" x14ac:dyDescent="0.25">
      <c r="A64" s="2"/>
      <c r="B64" s="101" t="s">
        <v>446</v>
      </c>
      <c r="C64" s="3"/>
      <c r="D64" s="4" t="s">
        <v>20</v>
      </c>
      <c r="E64" s="279">
        <v>1</v>
      </c>
      <c r="F64" s="333"/>
      <c r="G64" s="344">
        <f t="shared" si="4"/>
        <v>0</v>
      </c>
      <c r="I64" s="206"/>
      <c r="J64" s="206"/>
      <c r="K64" s="206"/>
    </row>
    <row r="65" spans="1:11" x14ac:dyDescent="0.25">
      <c r="A65" s="2"/>
      <c r="B65" s="14"/>
      <c r="C65" s="3"/>
      <c r="D65" s="4"/>
      <c r="E65" s="11"/>
      <c r="F65" s="12"/>
      <c r="G65" s="240"/>
      <c r="H65" s="230"/>
      <c r="I65" s="206"/>
      <c r="J65" s="206"/>
      <c r="K65" s="206"/>
    </row>
    <row r="66" spans="1:11" x14ac:dyDescent="0.25">
      <c r="A66" s="2" t="s">
        <v>438</v>
      </c>
      <c r="B66" s="14" t="s">
        <v>445</v>
      </c>
      <c r="C66" s="3"/>
      <c r="D66" s="4" t="s">
        <v>18</v>
      </c>
      <c r="E66" s="11">
        <v>1</v>
      </c>
      <c r="F66" s="12"/>
      <c r="G66" s="240">
        <f t="shared" ref="G66:G67" si="5">IF(E66=0,"Rate Only",E66*F66)</f>
        <v>0</v>
      </c>
      <c r="H66" s="230"/>
      <c r="I66" s="206"/>
      <c r="J66" s="206"/>
      <c r="K66" s="206"/>
    </row>
    <row r="67" spans="1:11" x14ac:dyDescent="0.25">
      <c r="A67" s="2"/>
      <c r="B67" s="101" t="s">
        <v>447</v>
      </c>
      <c r="C67" s="3"/>
      <c r="D67" s="4" t="s">
        <v>20</v>
      </c>
      <c r="E67" s="11">
        <v>1</v>
      </c>
      <c r="F67" s="12"/>
      <c r="G67" s="240">
        <f t="shared" si="5"/>
        <v>0</v>
      </c>
      <c r="H67" s="230"/>
      <c r="I67" s="206"/>
      <c r="J67" s="206"/>
      <c r="K67" s="206"/>
    </row>
    <row r="68" spans="1:11" x14ac:dyDescent="0.25">
      <c r="A68" s="2"/>
      <c r="B68" s="14"/>
      <c r="C68" s="3"/>
      <c r="D68" s="4"/>
      <c r="E68" s="11"/>
      <c r="F68" s="12"/>
      <c r="G68" s="240"/>
      <c r="H68" s="230"/>
      <c r="I68" s="206"/>
      <c r="J68" s="206"/>
      <c r="K68" s="206"/>
    </row>
    <row r="69" spans="1:11" x14ac:dyDescent="0.25">
      <c r="A69" s="2" t="s">
        <v>439</v>
      </c>
      <c r="B69" s="14" t="s">
        <v>449</v>
      </c>
      <c r="C69" s="3"/>
      <c r="D69" s="4" t="s">
        <v>18</v>
      </c>
      <c r="E69" s="11">
        <v>1</v>
      </c>
      <c r="F69" s="12"/>
      <c r="G69" s="240">
        <f t="shared" ref="G69:G70" si="6">IF(E69=0,"Rate Only",E69*F69)</f>
        <v>0</v>
      </c>
      <c r="H69" s="230"/>
      <c r="I69" s="206"/>
      <c r="J69" s="206"/>
      <c r="K69" s="206"/>
    </row>
    <row r="70" spans="1:11" x14ac:dyDescent="0.25">
      <c r="A70" s="2"/>
      <c r="B70" s="101" t="s">
        <v>448</v>
      </c>
      <c r="C70" s="3"/>
      <c r="D70" s="4" t="s">
        <v>20</v>
      </c>
      <c r="E70" s="11">
        <v>1</v>
      </c>
      <c r="F70" s="12"/>
      <c r="G70" s="240">
        <f t="shared" si="6"/>
        <v>0</v>
      </c>
      <c r="H70" s="230"/>
      <c r="I70" s="206"/>
      <c r="J70" s="206"/>
      <c r="K70" s="206"/>
    </row>
    <row r="71" spans="1:11" x14ac:dyDescent="0.25">
      <c r="A71" s="2"/>
      <c r="B71" s="14"/>
      <c r="C71" s="3"/>
      <c r="D71" s="4"/>
      <c r="E71" s="11"/>
      <c r="F71" s="12"/>
      <c r="G71" s="240"/>
      <c r="H71" s="230"/>
      <c r="I71" s="206"/>
      <c r="J71" s="206"/>
      <c r="K71" s="206"/>
    </row>
    <row r="72" spans="1:11" x14ac:dyDescent="0.25">
      <c r="A72" s="2" t="s">
        <v>440</v>
      </c>
      <c r="B72" s="14" t="s">
        <v>460</v>
      </c>
      <c r="C72" s="3"/>
      <c r="D72" s="4" t="s">
        <v>18</v>
      </c>
      <c r="E72" s="11">
        <v>1</v>
      </c>
      <c r="F72" s="12"/>
      <c r="G72" s="240">
        <f t="shared" ref="G72:G73" si="7">IF(E72=0,"Rate Only",E72*F72)</f>
        <v>0</v>
      </c>
      <c r="H72" s="230"/>
      <c r="I72" s="206"/>
      <c r="J72" s="206"/>
      <c r="K72" s="206"/>
    </row>
    <row r="73" spans="1:11" x14ac:dyDescent="0.25">
      <c r="A73" s="2"/>
      <c r="B73" s="101" t="s">
        <v>461</v>
      </c>
      <c r="C73" s="3"/>
      <c r="D73" s="4" t="s">
        <v>20</v>
      </c>
      <c r="E73" s="11">
        <v>1</v>
      </c>
      <c r="F73" s="12"/>
      <c r="G73" s="240">
        <f t="shared" si="7"/>
        <v>0</v>
      </c>
      <c r="H73" s="230"/>
      <c r="I73" s="206"/>
      <c r="J73" s="206"/>
      <c r="K73" s="206"/>
    </row>
    <row r="74" spans="1:11" x14ac:dyDescent="0.25">
      <c r="A74" s="2"/>
      <c r="B74" s="14"/>
      <c r="C74" s="3"/>
      <c r="D74" s="4"/>
      <c r="E74" s="11"/>
      <c r="F74" s="12"/>
      <c r="G74" s="240"/>
      <c r="H74" s="230"/>
      <c r="I74" s="206"/>
      <c r="J74" s="206"/>
      <c r="K74" s="206"/>
    </row>
    <row r="75" spans="1:11" x14ac:dyDescent="0.25">
      <c r="A75" s="2" t="s">
        <v>441</v>
      </c>
      <c r="B75" s="14" t="s">
        <v>451</v>
      </c>
      <c r="C75" s="3"/>
      <c r="D75" s="4" t="s">
        <v>18</v>
      </c>
      <c r="E75" s="11">
        <v>1</v>
      </c>
      <c r="F75" s="12"/>
      <c r="G75" s="240">
        <f t="shared" ref="G75:G76" si="8">IF(E75=0,"Rate Only",E75*F75)</f>
        <v>0</v>
      </c>
      <c r="H75" s="230"/>
      <c r="I75" s="206"/>
      <c r="J75" s="206"/>
      <c r="K75" s="206"/>
    </row>
    <row r="76" spans="1:11" x14ac:dyDescent="0.25">
      <c r="A76" s="2"/>
      <c r="B76" s="100" t="s">
        <v>450</v>
      </c>
      <c r="C76" s="3"/>
      <c r="D76" s="4" t="s">
        <v>20</v>
      </c>
      <c r="E76" s="11">
        <v>1</v>
      </c>
      <c r="F76" s="12"/>
      <c r="G76" s="240">
        <f t="shared" si="8"/>
        <v>0</v>
      </c>
      <c r="H76" s="230"/>
      <c r="I76" s="206"/>
      <c r="J76" s="206"/>
      <c r="K76" s="206"/>
    </row>
    <row r="77" spans="1:11" x14ac:dyDescent="0.25">
      <c r="A77" s="2"/>
      <c r="B77" s="14"/>
      <c r="C77" s="3"/>
      <c r="D77" s="4"/>
      <c r="E77" s="11"/>
      <c r="F77" s="12"/>
      <c r="G77" s="240"/>
      <c r="H77" s="230"/>
      <c r="I77" s="206"/>
      <c r="J77" s="206"/>
      <c r="K77" s="206"/>
    </row>
    <row r="78" spans="1:11" x14ac:dyDescent="0.25">
      <c r="A78" s="2" t="s">
        <v>442</v>
      </c>
      <c r="B78" s="14" t="s">
        <v>642</v>
      </c>
      <c r="C78" s="3"/>
      <c r="D78" s="4" t="s">
        <v>18</v>
      </c>
      <c r="E78" s="11">
        <v>1</v>
      </c>
      <c r="F78" s="12"/>
      <c r="G78" s="240">
        <f t="shared" ref="G78:G79" si="9">IF(E78=0,"Rate Only",E78*F78)</f>
        <v>0</v>
      </c>
      <c r="H78" s="230"/>
      <c r="I78" s="206"/>
      <c r="J78" s="206"/>
      <c r="K78" s="206"/>
    </row>
    <row r="79" spans="1:11" x14ac:dyDescent="0.25">
      <c r="A79" s="2"/>
      <c r="B79" s="100" t="s">
        <v>643</v>
      </c>
      <c r="C79" s="3"/>
      <c r="D79" s="4" t="s">
        <v>20</v>
      </c>
      <c r="E79" s="11">
        <v>1</v>
      </c>
      <c r="F79" s="12"/>
      <c r="G79" s="240">
        <f t="shared" si="9"/>
        <v>0</v>
      </c>
      <c r="H79" s="230"/>
      <c r="I79" s="206"/>
      <c r="J79" s="206"/>
      <c r="K79" s="206"/>
    </row>
    <row r="80" spans="1:11" x14ac:dyDescent="0.25">
      <c r="A80" s="2"/>
      <c r="B80" s="14"/>
      <c r="C80" s="3"/>
      <c r="D80" s="4"/>
      <c r="E80" s="11"/>
      <c r="F80" s="12"/>
      <c r="G80" s="240"/>
      <c r="H80" s="230"/>
      <c r="I80" s="206"/>
      <c r="J80" s="206"/>
      <c r="K80" s="206"/>
    </row>
    <row r="81" spans="1:11" x14ac:dyDescent="0.25">
      <c r="A81" s="2" t="s">
        <v>443</v>
      </c>
      <c r="B81" s="14" t="s">
        <v>452</v>
      </c>
      <c r="C81" s="3"/>
      <c r="D81" s="4" t="s">
        <v>18</v>
      </c>
      <c r="E81" s="11">
        <v>1</v>
      </c>
      <c r="F81" s="12"/>
      <c r="G81" s="240">
        <f t="shared" ref="G81:G82" si="10">IF(E81=0,"Rate Only",E81*F81)</f>
        <v>0</v>
      </c>
      <c r="H81" s="230"/>
      <c r="I81" s="206"/>
      <c r="J81" s="206"/>
      <c r="K81" s="206"/>
    </row>
    <row r="82" spans="1:11" x14ac:dyDescent="0.25">
      <c r="A82" s="2"/>
      <c r="B82" s="100" t="s">
        <v>644</v>
      </c>
      <c r="C82" s="3"/>
      <c r="D82" s="4" t="s">
        <v>20</v>
      </c>
      <c r="E82" s="11">
        <v>1</v>
      </c>
      <c r="F82" s="12"/>
      <c r="G82" s="240">
        <f t="shared" si="10"/>
        <v>0</v>
      </c>
      <c r="H82" s="230"/>
      <c r="I82" s="206"/>
      <c r="J82" s="206"/>
      <c r="K82" s="206"/>
    </row>
    <row r="83" spans="1:11" x14ac:dyDescent="0.25">
      <c r="A83" s="2"/>
      <c r="B83" s="14"/>
      <c r="C83" s="3"/>
      <c r="D83" s="4"/>
      <c r="E83" s="11"/>
      <c r="F83" s="12"/>
      <c r="G83" s="240"/>
      <c r="H83" s="230"/>
      <c r="I83" s="206"/>
      <c r="J83" s="206"/>
      <c r="K83" s="206"/>
    </row>
    <row r="84" spans="1:11" x14ac:dyDescent="0.25">
      <c r="A84" s="2" t="s">
        <v>444</v>
      </c>
      <c r="B84" s="14" t="s">
        <v>453</v>
      </c>
      <c r="C84" s="3"/>
      <c r="D84" s="4" t="s">
        <v>18</v>
      </c>
      <c r="E84" s="11">
        <v>1</v>
      </c>
      <c r="F84" s="12"/>
      <c r="G84" s="240">
        <f t="shared" ref="G84:G85" si="11">IF(E84=0,"Rate Only",E84*F84)</f>
        <v>0</v>
      </c>
      <c r="H84" s="230"/>
      <c r="I84" s="206"/>
      <c r="J84" s="206"/>
      <c r="K84" s="206"/>
    </row>
    <row r="85" spans="1:11" x14ac:dyDescent="0.25">
      <c r="A85" s="2"/>
      <c r="B85" s="100" t="s">
        <v>645</v>
      </c>
      <c r="C85" s="3"/>
      <c r="D85" s="4" t="s">
        <v>20</v>
      </c>
      <c r="E85" s="11">
        <v>1</v>
      </c>
      <c r="F85" s="12"/>
      <c r="G85" s="240">
        <f t="shared" si="11"/>
        <v>0</v>
      </c>
      <c r="H85" s="230"/>
      <c r="I85" s="206"/>
      <c r="J85" s="206"/>
      <c r="K85" s="206"/>
    </row>
    <row r="86" spans="1:11" x14ac:dyDescent="0.25">
      <c r="A86" s="2"/>
      <c r="B86" s="14"/>
      <c r="C86" s="3"/>
      <c r="D86" s="4"/>
      <c r="E86" s="11"/>
      <c r="F86" s="12"/>
      <c r="G86" s="240"/>
      <c r="H86" s="230"/>
      <c r="I86" s="206"/>
      <c r="J86" s="206"/>
      <c r="K86" s="206"/>
    </row>
    <row r="87" spans="1:11" x14ac:dyDescent="0.25">
      <c r="A87" s="2" t="s">
        <v>780</v>
      </c>
      <c r="B87" s="14" t="s">
        <v>454</v>
      </c>
      <c r="C87" s="3"/>
      <c r="D87" s="4" t="s">
        <v>18</v>
      </c>
      <c r="E87" s="11">
        <v>1</v>
      </c>
      <c r="F87" s="12"/>
      <c r="G87" s="240">
        <f t="shared" ref="G87:G88" si="12">IF(E87=0,"Rate Only",E87*F87)</f>
        <v>0</v>
      </c>
      <c r="H87" s="230"/>
      <c r="I87" s="206"/>
      <c r="J87" s="206"/>
      <c r="K87" s="206"/>
    </row>
    <row r="88" spans="1:11" x14ac:dyDescent="0.25">
      <c r="A88" s="2"/>
      <c r="B88" s="100" t="s">
        <v>455</v>
      </c>
      <c r="C88" s="3"/>
      <c r="D88" s="4" t="s">
        <v>20</v>
      </c>
      <c r="E88" s="11">
        <v>1</v>
      </c>
      <c r="F88" s="12"/>
      <c r="G88" s="240">
        <f t="shared" si="12"/>
        <v>0</v>
      </c>
      <c r="H88" s="230"/>
      <c r="I88" s="206"/>
      <c r="J88" s="206"/>
      <c r="K88" s="206"/>
    </row>
    <row r="89" spans="1:11" x14ac:dyDescent="0.25">
      <c r="A89" s="2"/>
      <c r="B89" s="63"/>
      <c r="C89" s="3"/>
      <c r="D89" s="4"/>
      <c r="E89" s="11"/>
      <c r="F89" s="12"/>
      <c r="G89" s="240"/>
      <c r="H89" s="230"/>
      <c r="I89" s="206"/>
      <c r="J89" s="206"/>
      <c r="K89" s="206"/>
    </row>
    <row r="90" spans="1:11" x14ac:dyDescent="0.25">
      <c r="A90" s="2" t="s">
        <v>456</v>
      </c>
      <c r="B90" s="14" t="s">
        <v>646</v>
      </c>
      <c r="C90" s="3"/>
      <c r="D90" s="4" t="s">
        <v>18</v>
      </c>
      <c r="E90" s="11">
        <v>1</v>
      </c>
      <c r="F90" s="12"/>
      <c r="G90" s="240">
        <f t="shared" ref="G90:G91" si="13">IF(E90=0,"Rate Only",E90*F90)</f>
        <v>0</v>
      </c>
      <c r="H90" s="230"/>
      <c r="I90" s="206"/>
      <c r="J90" s="206"/>
      <c r="K90" s="206"/>
    </row>
    <row r="91" spans="1:11" ht="24" x14ac:dyDescent="0.25">
      <c r="A91" s="2"/>
      <c r="B91" s="100" t="s">
        <v>757</v>
      </c>
      <c r="C91" s="3"/>
      <c r="D91" s="4" t="s">
        <v>20</v>
      </c>
      <c r="E91" s="11">
        <v>1</v>
      </c>
      <c r="F91" s="12"/>
      <c r="G91" s="240">
        <f t="shared" si="13"/>
        <v>0</v>
      </c>
      <c r="H91" s="230"/>
      <c r="I91" s="206"/>
      <c r="J91" s="206"/>
      <c r="K91" s="206"/>
    </row>
    <row r="92" spans="1:11" x14ac:dyDescent="0.25">
      <c r="A92" s="2"/>
      <c r="B92" s="14"/>
      <c r="C92" s="3"/>
      <c r="D92" s="4"/>
      <c r="E92" s="11"/>
      <c r="F92" s="12"/>
      <c r="G92" s="240"/>
      <c r="H92" s="230"/>
      <c r="I92" s="206"/>
      <c r="J92" s="206"/>
      <c r="K92" s="206"/>
    </row>
    <row r="93" spans="1:11" x14ac:dyDescent="0.25">
      <c r="A93" s="2" t="s">
        <v>457</v>
      </c>
      <c r="B93" s="14" t="s">
        <v>651</v>
      </c>
      <c r="C93" s="3"/>
      <c r="D93" s="4" t="s">
        <v>18</v>
      </c>
      <c r="E93" s="11">
        <v>1</v>
      </c>
      <c r="F93" s="12"/>
      <c r="G93" s="240">
        <f t="shared" ref="G93:G94" si="14">IF(E93=0,"Rate Only",E93*F93)</f>
        <v>0</v>
      </c>
      <c r="H93" s="230"/>
      <c r="I93" s="206"/>
      <c r="J93" s="206"/>
      <c r="K93" s="206"/>
    </row>
    <row r="94" spans="1:11" x14ac:dyDescent="0.25">
      <c r="A94" s="2"/>
      <c r="B94" s="100" t="s">
        <v>652</v>
      </c>
      <c r="C94" s="3"/>
      <c r="D94" s="4" t="s">
        <v>20</v>
      </c>
      <c r="E94" s="11">
        <v>1</v>
      </c>
      <c r="F94" s="12"/>
      <c r="G94" s="240">
        <f t="shared" si="14"/>
        <v>0</v>
      </c>
      <c r="H94" s="230"/>
      <c r="I94" s="206"/>
      <c r="J94" s="206"/>
      <c r="K94" s="206"/>
    </row>
    <row r="95" spans="1:11" x14ac:dyDescent="0.25">
      <c r="A95" s="2"/>
      <c r="B95" s="14"/>
      <c r="C95" s="3"/>
      <c r="D95" s="4"/>
      <c r="E95" s="11"/>
      <c r="F95" s="12"/>
      <c r="G95" s="240"/>
      <c r="H95" s="230"/>
      <c r="I95" s="206"/>
      <c r="J95" s="206"/>
      <c r="K95" s="206"/>
    </row>
    <row r="96" spans="1:11" x14ac:dyDescent="0.25">
      <c r="A96" s="2" t="s">
        <v>458</v>
      </c>
      <c r="B96" s="14" t="s">
        <v>647</v>
      </c>
      <c r="C96" s="3"/>
      <c r="D96" s="4" t="s">
        <v>18</v>
      </c>
      <c r="E96" s="11">
        <v>1</v>
      </c>
      <c r="F96" s="12"/>
      <c r="G96" s="240">
        <f t="shared" ref="G96:G97" si="15">IF(E96=0,"Rate Only",E96*F96)</f>
        <v>0</v>
      </c>
      <c r="H96" s="230"/>
      <c r="I96" s="206"/>
      <c r="J96" s="206"/>
      <c r="K96" s="206"/>
    </row>
    <row r="97" spans="1:11" x14ac:dyDescent="0.25">
      <c r="A97" s="2"/>
      <c r="B97" s="100" t="s">
        <v>648</v>
      </c>
      <c r="C97" s="3"/>
      <c r="D97" s="4" t="s">
        <v>20</v>
      </c>
      <c r="E97" s="11">
        <v>1</v>
      </c>
      <c r="F97" s="12"/>
      <c r="G97" s="240">
        <f t="shared" si="15"/>
        <v>0</v>
      </c>
      <c r="H97" s="230"/>
      <c r="I97" s="206"/>
      <c r="J97" s="206"/>
      <c r="K97" s="206"/>
    </row>
    <row r="98" spans="1:11" x14ac:dyDescent="0.25">
      <c r="A98" s="2"/>
      <c r="B98" s="14"/>
      <c r="C98" s="3"/>
      <c r="D98" s="4"/>
      <c r="E98" s="11"/>
      <c r="F98" s="12"/>
      <c r="G98" s="240"/>
      <c r="H98" s="230"/>
      <c r="I98" s="206"/>
      <c r="J98" s="206"/>
      <c r="K98" s="206"/>
    </row>
    <row r="99" spans="1:11" x14ac:dyDescent="0.25">
      <c r="A99" s="2" t="s">
        <v>459</v>
      </c>
      <c r="B99" s="14" t="s">
        <v>649</v>
      </c>
      <c r="C99" s="3"/>
      <c r="D99" s="4" t="s">
        <v>18</v>
      </c>
      <c r="E99" s="11">
        <v>1</v>
      </c>
      <c r="F99" s="12"/>
      <c r="G99" s="240">
        <f t="shared" ref="G99:G100" si="16">IF(E99=0,"Rate Only",E99*F99)</f>
        <v>0</v>
      </c>
      <c r="H99" s="230"/>
      <c r="I99" s="206"/>
      <c r="J99" s="206"/>
      <c r="K99" s="206"/>
    </row>
    <row r="100" spans="1:11" x14ac:dyDescent="0.25">
      <c r="A100" s="2"/>
      <c r="B100" s="100" t="s">
        <v>650</v>
      </c>
      <c r="C100" s="3"/>
      <c r="D100" s="4" t="s">
        <v>20</v>
      </c>
      <c r="E100" s="11">
        <v>1</v>
      </c>
      <c r="F100" s="12"/>
      <c r="G100" s="240">
        <f t="shared" si="16"/>
        <v>0</v>
      </c>
      <c r="H100" s="230"/>
      <c r="I100" s="206"/>
      <c r="J100" s="206"/>
      <c r="K100" s="206"/>
    </row>
    <row r="101" spans="1:11" x14ac:dyDescent="0.25">
      <c r="A101" s="2"/>
      <c r="B101" s="14"/>
      <c r="C101" s="3"/>
      <c r="D101" s="4"/>
      <c r="E101" s="11"/>
      <c r="F101" s="12"/>
      <c r="G101" s="240"/>
      <c r="H101" s="230"/>
      <c r="I101" s="206"/>
      <c r="J101" s="206"/>
      <c r="K101" s="206"/>
    </row>
    <row r="102" spans="1:11" x14ac:dyDescent="0.25">
      <c r="A102" s="2" t="s">
        <v>462</v>
      </c>
      <c r="B102" s="14" t="s">
        <v>656</v>
      </c>
      <c r="C102" s="3"/>
      <c r="D102" s="4" t="s">
        <v>18</v>
      </c>
      <c r="E102" s="11">
        <v>1</v>
      </c>
      <c r="F102" s="12"/>
      <c r="G102" s="240">
        <f t="shared" ref="G102:G103" si="17">IF(E102=0,"Rate Only",E102*F102)</f>
        <v>0</v>
      </c>
      <c r="H102" s="230"/>
      <c r="I102" s="206"/>
      <c r="J102" s="206"/>
      <c r="K102" s="206"/>
    </row>
    <row r="103" spans="1:11" x14ac:dyDescent="0.25">
      <c r="A103" s="2"/>
      <c r="B103" s="100" t="s">
        <v>657</v>
      </c>
      <c r="C103" s="3"/>
      <c r="D103" s="4" t="s">
        <v>20</v>
      </c>
      <c r="E103" s="11">
        <v>1</v>
      </c>
      <c r="F103" s="12"/>
      <c r="G103" s="240">
        <f t="shared" si="17"/>
        <v>0</v>
      </c>
      <c r="H103" s="230"/>
      <c r="I103" s="206"/>
      <c r="J103" s="206"/>
      <c r="K103" s="206"/>
    </row>
    <row r="104" spans="1:11" x14ac:dyDescent="0.25">
      <c r="A104" s="2"/>
      <c r="B104" s="14"/>
      <c r="C104" s="3"/>
      <c r="D104" s="4"/>
      <c r="E104" s="11"/>
      <c r="F104" s="12"/>
      <c r="G104" s="240"/>
      <c r="H104" s="230"/>
      <c r="I104" s="206"/>
      <c r="J104" s="206"/>
      <c r="K104" s="206"/>
    </row>
    <row r="105" spans="1:11" x14ac:dyDescent="0.25">
      <c r="A105" s="2" t="s">
        <v>653</v>
      </c>
      <c r="B105" s="14" t="s">
        <v>658</v>
      </c>
      <c r="C105" s="3"/>
      <c r="D105" s="4" t="s">
        <v>18</v>
      </c>
      <c r="E105" s="11">
        <v>1</v>
      </c>
      <c r="F105" s="12"/>
      <c r="G105" s="240">
        <f t="shared" ref="G105:G106" si="18">IF(E105=0,"Rate Only",E105*F105)</f>
        <v>0</v>
      </c>
      <c r="H105" s="230"/>
      <c r="I105" s="206"/>
      <c r="J105" s="206"/>
      <c r="K105" s="206"/>
    </row>
    <row r="106" spans="1:11" x14ac:dyDescent="0.25">
      <c r="A106" s="2"/>
      <c r="B106" s="100" t="s">
        <v>660</v>
      </c>
      <c r="C106" s="3"/>
      <c r="D106" s="4" t="s">
        <v>20</v>
      </c>
      <c r="E106" s="11">
        <v>1</v>
      </c>
      <c r="F106" s="12"/>
      <c r="G106" s="240">
        <f t="shared" si="18"/>
        <v>0</v>
      </c>
      <c r="H106" s="230"/>
      <c r="I106" s="206"/>
      <c r="J106" s="206"/>
      <c r="K106" s="206"/>
    </row>
    <row r="107" spans="1:11" x14ac:dyDescent="0.25">
      <c r="A107" s="2"/>
      <c r="B107" s="14"/>
      <c r="C107" s="3"/>
      <c r="D107" s="4"/>
      <c r="E107" s="11"/>
      <c r="F107" s="12"/>
      <c r="G107" s="240"/>
      <c r="H107" s="230"/>
      <c r="I107" s="206"/>
      <c r="J107" s="206"/>
      <c r="K107" s="206"/>
    </row>
    <row r="108" spans="1:11" x14ac:dyDescent="0.25">
      <c r="A108" s="2" t="s">
        <v>654</v>
      </c>
      <c r="B108" s="14" t="s">
        <v>659</v>
      </c>
      <c r="C108" s="3"/>
      <c r="D108" s="4" t="s">
        <v>18</v>
      </c>
      <c r="E108" s="11">
        <v>1</v>
      </c>
      <c r="F108" s="12"/>
      <c r="G108" s="240">
        <f t="shared" ref="G108:G109" si="19">IF(E108=0,"Rate Only",E108*F108)</f>
        <v>0</v>
      </c>
      <c r="H108" s="230"/>
      <c r="I108" s="206"/>
      <c r="J108" s="206"/>
      <c r="K108" s="206"/>
    </row>
    <row r="109" spans="1:11" x14ac:dyDescent="0.25">
      <c r="A109" s="2"/>
      <c r="B109" s="100" t="s">
        <v>661</v>
      </c>
      <c r="C109" s="3"/>
      <c r="D109" s="4" t="s">
        <v>20</v>
      </c>
      <c r="E109" s="11">
        <v>1</v>
      </c>
      <c r="F109" s="12"/>
      <c r="G109" s="240">
        <f t="shared" si="19"/>
        <v>0</v>
      </c>
      <c r="H109" s="230"/>
      <c r="I109" s="206"/>
      <c r="J109" s="206"/>
      <c r="K109" s="206"/>
    </row>
    <row r="110" spans="1:11" x14ac:dyDescent="0.25">
      <c r="A110" s="2"/>
      <c r="B110" s="14"/>
      <c r="C110" s="3"/>
      <c r="D110" s="4"/>
      <c r="E110" s="11"/>
      <c r="F110" s="12"/>
      <c r="G110" s="240"/>
      <c r="H110" s="230"/>
      <c r="I110" s="206"/>
      <c r="J110" s="206"/>
      <c r="K110" s="206"/>
    </row>
    <row r="111" spans="1:11" x14ac:dyDescent="0.25">
      <c r="A111" s="2" t="s">
        <v>655</v>
      </c>
      <c r="B111" s="14" t="s">
        <v>664</v>
      </c>
      <c r="C111" s="3"/>
      <c r="D111" s="4" t="s">
        <v>18</v>
      </c>
      <c r="E111" s="11">
        <v>1</v>
      </c>
      <c r="F111" s="12"/>
      <c r="G111" s="240">
        <f t="shared" ref="G111:G112" si="20">IF(E111=0,"Rate Only",E111*F111)</f>
        <v>0</v>
      </c>
      <c r="H111" s="230"/>
      <c r="I111" s="206"/>
      <c r="J111" s="206"/>
      <c r="K111" s="206"/>
    </row>
    <row r="112" spans="1:11" ht="24" x14ac:dyDescent="0.25">
      <c r="A112" s="2"/>
      <c r="B112" s="100" t="s">
        <v>874</v>
      </c>
      <c r="C112" s="3"/>
      <c r="D112" s="4" t="s">
        <v>20</v>
      </c>
      <c r="E112" s="11">
        <v>1</v>
      </c>
      <c r="F112" s="12"/>
      <c r="G112" s="240">
        <f t="shared" si="20"/>
        <v>0</v>
      </c>
      <c r="H112" s="230"/>
      <c r="I112" s="206"/>
      <c r="J112" s="206"/>
      <c r="K112" s="206"/>
    </row>
    <row r="113" spans="1:11" x14ac:dyDescent="0.25">
      <c r="A113" s="2"/>
      <c r="B113" s="14"/>
      <c r="C113" s="3"/>
      <c r="D113" s="4"/>
      <c r="E113" s="11"/>
      <c r="F113" s="12"/>
      <c r="G113" s="240"/>
      <c r="H113" s="230"/>
      <c r="I113" s="206"/>
      <c r="J113" s="206"/>
      <c r="K113" s="206"/>
    </row>
    <row r="114" spans="1:11" x14ac:dyDescent="0.25">
      <c r="A114" s="2"/>
      <c r="B114" s="14"/>
      <c r="C114" s="3"/>
      <c r="D114" s="4"/>
      <c r="E114" s="11"/>
      <c r="F114" s="12"/>
      <c r="G114" s="240"/>
      <c r="H114" s="230"/>
      <c r="I114" s="206"/>
      <c r="J114" s="206"/>
      <c r="K114" s="206"/>
    </row>
    <row r="115" spans="1:11" x14ac:dyDescent="0.25">
      <c r="A115" s="2"/>
      <c r="B115" s="5" t="s">
        <v>464</v>
      </c>
      <c r="C115" s="3"/>
      <c r="D115" s="4"/>
      <c r="E115" s="11"/>
      <c r="F115" s="1"/>
      <c r="G115" s="255"/>
      <c r="H115" s="230"/>
      <c r="I115" s="206"/>
      <c r="J115" s="206"/>
      <c r="K115" s="206"/>
    </row>
    <row r="116" spans="1:11" x14ac:dyDescent="0.25">
      <c r="A116" s="2"/>
      <c r="B116" s="5"/>
      <c r="C116" s="3"/>
      <c r="D116" s="4"/>
      <c r="E116" s="11"/>
      <c r="F116" s="1"/>
      <c r="G116" s="255"/>
      <c r="H116" s="230"/>
      <c r="I116" s="206"/>
      <c r="J116" s="206"/>
      <c r="K116" s="206"/>
    </row>
    <row r="117" spans="1:11" ht="42" customHeight="1" x14ac:dyDescent="0.25">
      <c r="A117" s="2" t="s">
        <v>463</v>
      </c>
      <c r="B117" s="281" t="s">
        <v>809</v>
      </c>
      <c r="C117" s="3"/>
      <c r="D117" s="4"/>
      <c r="E117" s="11"/>
      <c r="F117" s="12"/>
      <c r="G117" s="240"/>
      <c r="H117" s="230"/>
      <c r="I117" s="206"/>
      <c r="J117" s="206"/>
      <c r="K117" s="206"/>
    </row>
    <row r="118" spans="1:11" x14ac:dyDescent="0.25">
      <c r="A118" s="2"/>
      <c r="B118" s="282"/>
      <c r="C118" s="3"/>
      <c r="D118" s="4"/>
      <c r="E118" s="11"/>
      <c r="F118" s="12"/>
      <c r="G118" s="240"/>
      <c r="H118" s="230"/>
      <c r="I118" s="206"/>
      <c r="J118" s="206"/>
      <c r="K118" s="206"/>
    </row>
    <row r="119" spans="1:11" x14ac:dyDescent="0.25">
      <c r="A119" s="15" t="s">
        <v>21</v>
      </c>
      <c r="B119" s="14" t="s">
        <v>145</v>
      </c>
      <c r="C119" s="3" t="s">
        <v>18</v>
      </c>
      <c r="D119" s="4" t="s">
        <v>22</v>
      </c>
      <c r="E119" s="11">
        <f>SUM(H119:K119)</f>
        <v>0</v>
      </c>
      <c r="F119" s="12"/>
      <c r="G119" s="240" t="str">
        <f t="shared" ref="G119:G120" si="21">IF(E119=0,"Rate Only",E119*F119)</f>
        <v>Rate Only</v>
      </c>
      <c r="H119" s="230"/>
      <c r="I119" s="206"/>
      <c r="J119" s="206"/>
      <c r="K119" s="206"/>
    </row>
    <row r="120" spans="1:11" x14ac:dyDescent="0.25">
      <c r="A120" s="2"/>
      <c r="B120" s="14"/>
      <c r="C120" s="3" t="s">
        <v>20</v>
      </c>
      <c r="D120" s="4" t="s">
        <v>22</v>
      </c>
      <c r="E120" s="11">
        <f>E119</f>
        <v>0</v>
      </c>
      <c r="F120" s="12"/>
      <c r="G120" s="240" t="str">
        <f t="shared" si="21"/>
        <v>Rate Only</v>
      </c>
      <c r="H120" s="230"/>
      <c r="I120" s="206"/>
      <c r="J120" s="206"/>
      <c r="K120" s="206"/>
    </row>
    <row r="121" spans="1:11" x14ac:dyDescent="0.25">
      <c r="A121" s="2"/>
      <c r="B121" s="14"/>
      <c r="C121" s="3"/>
      <c r="D121" s="4"/>
      <c r="E121" s="11"/>
      <c r="F121" s="12"/>
      <c r="G121" s="240"/>
      <c r="H121" s="230"/>
      <c r="I121" s="206"/>
      <c r="J121" s="206"/>
      <c r="K121" s="206"/>
    </row>
    <row r="122" spans="1:11" x14ac:dyDescent="0.25">
      <c r="A122" s="2" t="s">
        <v>23</v>
      </c>
      <c r="B122" s="14" t="s">
        <v>810</v>
      </c>
      <c r="C122" s="3" t="s">
        <v>18</v>
      </c>
      <c r="D122" s="4" t="s">
        <v>22</v>
      </c>
      <c r="E122" s="11">
        <v>1</v>
      </c>
      <c r="F122" s="12"/>
      <c r="G122" s="240">
        <f t="shared" ref="G122:G123" si="22">IF(E122=0,"Rate Only",E122*F122)</f>
        <v>0</v>
      </c>
      <c r="H122" s="230"/>
      <c r="I122" s="206"/>
      <c r="J122" s="206"/>
      <c r="K122" s="206"/>
    </row>
    <row r="123" spans="1:11" x14ac:dyDescent="0.25">
      <c r="A123" s="2"/>
      <c r="B123" s="14"/>
      <c r="C123" s="3" t="s">
        <v>20</v>
      </c>
      <c r="D123" s="4" t="s">
        <v>22</v>
      </c>
      <c r="E123" s="11">
        <f>E122</f>
        <v>1</v>
      </c>
      <c r="F123" s="12"/>
      <c r="G123" s="240">
        <f t="shared" si="22"/>
        <v>0</v>
      </c>
      <c r="H123" s="230"/>
      <c r="I123" s="206"/>
      <c r="J123" s="206"/>
      <c r="K123" s="206"/>
    </row>
    <row r="124" spans="1:11" x14ac:dyDescent="0.25">
      <c r="A124" s="2"/>
      <c r="B124" s="14"/>
      <c r="C124" s="3"/>
      <c r="D124" s="4"/>
      <c r="E124" s="11"/>
      <c r="F124" s="12"/>
      <c r="G124" s="240"/>
      <c r="H124" s="230"/>
      <c r="I124" s="206"/>
      <c r="J124" s="206"/>
      <c r="K124" s="206"/>
    </row>
    <row r="125" spans="1:11" x14ac:dyDescent="0.25">
      <c r="A125" s="2" t="s">
        <v>396</v>
      </c>
      <c r="B125" s="14" t="s">
        <v>144</v>
      </c>
      <c r="C125" s="3" t="s">
        <v>18</v>
      </c>
      <c r="D125" s="4" t="s">
        <v>22</v>
      </c>
      <c r="E125" s="11">
        <f>SUM(H125:K125)</f>
        <v>0</v>
      </c>
      <c r="F125" s="12"/>
      <c r="G125" s="240" t="str">
        <f t="shared" ref="G125:G126" si="23">IF(E125=0,"Rate Only",E125*F125)</f>
        <v>Rate Only</v>
      </c>
      <c r="H125" s="230"/>
      <c r="I125" s="206"/>
      <c r="J125" s="206"/>
      <c r="K125" s="206"/>
    </row>
    <row r="126" spans="1:11" x14ac:dyDescent="0.25">
      <c r="A126" s="2"/>
      <c r="B126" s="14"/>
      <c r="C126" s="3" t="s">
        <v>20</v>
      </c>
      <c r="D126" s="4" t="s">
        <v>22</v>
      </c>
      <c r="E126" s="11">
        <f>E125</f>
        <v>0</v>
      </c>
      <c r="F126" s="12"/>
      <c r="G126" s="240" t="str">
        <f t="shared" si="23"/>
        <v>Rate Only</v>
      </c>
      <c r="H126" s="230"/>
      <c r="I126" s="206"/>
      <c r="J126" s="206"/>
      <c r="K126" s="206"/>
    </row>
    <row r="127" spans="1:11" x14ac:dyDescent="0.25">
      <c r="A127" s="2"/>
      <c r="B127" s="14"/>
      <c r="C127" s="3"/>
      <c r="D127" s="4"/>
      <c r="E127" s="11"/>
      <c r="F127" s="12"/>
      <c r="G127" s="240"/>
      <c r="H127" s="230"/>
      <c r="I127" s="206"/>
      <c r="J127" s="206"/>
      <c r="K127" s="206"/>
    </row>
    <row r="128" spans="1:11" x14ac:dyDescent="0.25">
      <c r="A128" s="2" t="s">
        <v>24</v>
      </c>
      <c r="B128" s="14" t="s">
        <v>811</v>
      </c>
      <c r="C128" s="3" t="s">
        <v>18</v>
      </c>
      <c r="D128" s="4" t="s">
        <v>22</v>
      </c>
      <c r="E128" s="11">
        <v>1</v>
      </c>
      <c r="F128" s="12"/>
      <c r="G128" s="240">
        <f t="shared" ref="G128:G129" si="24">IF(E128=0,"Rate Only",E128*F128)</f>
        <v>0</v>
      </c>
      <c r="H128" s="230"/>
      <c r="I128" s="206"/>
      <c r="J128" s="206"/>
      <c r="K128" s="206"/>
    </row>
    <row r="129" spans="1:11" x14ac:dyDescent="0.25">
      <c r="A129" s="2"/>
      <c r="B129" s="14"/>
      <c r="C129" s="3" t="s">
        <v>20</v>
      </c>
      <c r="D129" s="4" t="s">
        <v>22</v>
      </c>
      <c r="E129" s="11">
        <f>E128</f>
        <v>1</v>
      </c>
      <c r="F129" s="12"/>
      <c r="G129" s="240">
        <f t="shared" si="24"/>
        <v>0</v>
      </c>
      <c r="H129" s="230"/>
      <c r="I129" s="206"/>
      <c r="J129" s="206"/>
      <c r="K129" s="206"/>
    </row>
    <row r="130" spans="1:11" x14ac:dyDescent="0.25">
      <c r="A130" s="2"/>
      <c r="B130" s="14"/>
      <c r="C130" s="3"/>
      <c r="D130" s="4"/>
      <c r="E130" s="11"/>
      <c r="F130" s="12"/>
      <c r="G130" s="240"/>
      <c r="H130" s="230"/>
      <c r="I130" s="206"/>
      <c r="J130" s="206"/>
      <c r="K130" s="206"/>
    </row>
    <row r="131" spans="1:11" x14ac:dyDescent="0.25">
      <c r="A131" s="2" t="s">
        <v>25</v>
      </c>
      <c r="B131" s="14" t="s">
        <v>146</v>
      </c>
      <c r="C131" s="3" t="s">
        <v>18</v>
      </c>
      <c r="D131" s="4" t="s">
        <v>22</v>
      </c>
      <c r="E131" s="11">
        <f>SUM(H131:K131)</f>
        <v>75</v>
      </c>
      <c r="F131" s="12"/>
      <c r="G131" s="240">
        <f t="shared" ref="G131:G132" si="25">IF(E131=0,"Rate Only",E131*F131)</f>
        <v>0</v>
      </c>
      <c r="H131" s="230"/>
      <c r="I131" s="206"/>
      <c r="J131" s="206"/>
      <c r="K131" s="206">
        <v>75</v>
      </c>
    </row>
    <row r="132" spans="1:11" ht="15" customHeight="1" x14ac:dyDescent="0.25">
      <c r="A132" s="2"/>
      <c r="B132" s="14"/>
      <c r="C132" s="3" t="s">
        <v>20</v>
      </c>
      <c r="D132" s="4" t="s">
        <v>22</v>
      </c>
      <c r="E132" s="11">
        <f>E131</f>
        <v>75</v>
      </c>
      <c r="F132" s="12"/>
      <c r="G132" s="240">
        <f t="shared" si="25"/>
        <v>0</v>
      </c>
      <c r="H132" s="230"/>
      <c r="I132" s="206"/>
      <c r="J132" s="206"/>
      <c r="K132" s="206"/>
    </row>
    <row r="133" spans="1:11" x14ac:dyDescent="0.25">
      <c r="A133" s="2"/>
      <c r="B133" s="14"/>
      <c r="C133" s="3"/>
      <c r="D133" s="4"/>
      <c r="E133" s="11"/>
      <c r="F133" s="12"/>
      <c r="G133" s="240"/>
      <c r="H133" s="230"/>
      <c r="I133" s="206"/>
      <c r="J133" s="206"/>
      <c r="K133" s="206"/>
    </row>
    <row r="134" spans="1:11" x14ac:dyDescent="0.25">
      <c r="A134" s="2" t="s">
        <v>26</v>
      </c>
      <c r="B134" s="14" t="s">
        <v>812</v>
      </c>
      <c r="C134" s="3" t="s">
        <v>18</v>
      </c>
      <c r="D134" s="4" t="s">
        <v>22</v>
      </c>
      <c r="E134" s="11">
        <v>1</v>
      </c>
      <c r="F134" s="12"/>
      <c r="G134" s="240">
        <f t="shared" ref="G134:G135" si="26">IF(E134=0,"Rate Only",E134*F134)</f>
        <v>0</v>
      </c>
      <c r="H134" s="230"/>
      <c r="I134" s="206"/>
      <c r="J134" s="206"/>
      <c r="K134" s="206"/>
    </row>
    <row r="135" spans="1:11" x14ac:dyDescent="0.25">
      <c r="A135" s="2"/>
      <c r="B135" s="14"/>
      <c r="C135" s="3" t="s">
        <v>20</v>
      </c>
      <c r="D135" s="4" t="s">
        <v>22</v>
      </c>
      <c r="E135" s="11">
        <f>E134</f>
        <v>1</v>
      </c>
      <c r="F135" s="12"/>
      <c r="G135" s="240">
        <f t="shared" si="26"/>
        <v>0</v>
      </c>
      <c r="H135" s="230"/>
      <c r="I135" s="206"/>
      <c r="J135" s="206"/>
      <c r="K135" s="206"/>
    </row>
    <row r="136" spans="1:11" x14ac:dyDescent="0.25">
      <c r="A136" s="2"/>
      <c r="B136" s="14"/>
      <c r="C136" s="3"/>
      <c r="D136" s="4"/>
      <c r="E136" s="11"/>
      <c r="F136" s="12"/>
      <c r="G136" s="240"/>
      <c r="H136" s="230"/>
      <c r="I136" s="206"/>
      <c r="J136" s="206"/>
      <c r="K136" s="206"/>
    </row>
    <row r="137" spans="1:11" x14ac:dyDescent="0.25">
      <c r="A137" s="2" t="s">
        <v>27</v>
      </c>
      <c r="B137" s="14" t="s">
        <v>147</v>
      </c>
      <c r="C137" s="3" t="s">
        <v>18</v>
      </c>
      <c r="D137" s="4" t="s">
        <v>22</v>
      </c>
      <c r="E137" s="11">
        <f>SUM(H137:K137)</f>
        <v>20</v>
      </c>
      <c r="F137" s="12"/>
      <c r="G137" s="240">
        <f t="shared" ref="G137:G138" si="27">IF(E137=0,"Rate Only",E137*F137)</f>
        <v>0</v>
      </c>
      <c r="H137" s="206">
        <v>20</v>
      </c>
      <c r="I137" s="206"/>
      <c r="J137" s="206"/>
      <c r="K137" s="206"/>
    </row>
    <row r="138" spans="1:11" x14ac:dyDescent="0.25">
      <c r="A138" s="2"/>
      <c r="B138" s="14"/>
      <c r="C138" s="3" t="s">
        <v>20</v>
      </c>
      <c r="D138" s="4" t="s">
        <v>22</v>
      </c>
      <c r="E138" s="11">
        <f>E137</f>
        <v>20</v>
      </c>
      <c r="F138" s="12"/>
      <c r="G138" s="240">
        <f t="shared" si="27"/>
        <v>0</v>
      </c>
      <c r="H138" s="230"/>
      <c r="I138" s="206"/>
      <c r="J138" s="206"/>
      <c r="K138" s="206"/>
    </row>
    <row r="139" spans="1:11" x14ac:dyDescent="0.25">
      <c r="A139" s="2"/>
      <c r="B139" s="14"/>
      <c r="C139" s="3"/>
      <c r="D139" s="4"/>
      <c r="E139" s="11"/>
      <c r="F139" s="12"/>
      <c r="G139" s="240"/>
      <c r="H139" s="230"/>
      <c r="I139" s="206"/>
      <c r="J139" s="206"/>
      <c r="K139" s="206"/>
    </row>
    <row r="140" spans="1:11" x14ac:dyDescent="0.25">
      <c r="A140" s="2" t="s">
        <v>28</v>
      </c>
      <c r="B140" s="14" t="s">
        <v>813</v>
      </c>
      <c r="C140" s="3" t="s">
        <v>18</v>
      </c>
      <c r="D140" s="4" t="s">
        <v>22</v>
      </c>
      <c r="E140" s="11">
        <v>1</v>
      </c>
      <c r="F140" s="12"/>
      <c r="G140" s="240">
        <f t="shared" ref="G140:G141" si="28">IF(E140=0,"Rate Only",E140*F140)</f>
        <v>0</v>
      </c>
      <c r="H140" s="230"/>
      <c r="I140" s="206"/>
      <c r="J140" s="206"/>
      <c r="K140" s="206"/>
    </row>
    <row r="141" spans="1:11" x14ac:dyDescent="0.25">
      <c r="A141" s="2"/>
      <c r="B141" s="14"/>
      <c r="C141" s="3" t="s">
        <v>20</v>
      </c>
      <c r="D141" s="4" t="s">
        <v>22</v>
      </c>
      <c r="E141" s="11">
        <f>E140</f>
        <v>1</v>
      </c>
      <c r="F141" s="12"/>
      <c r="G141" s="240">
        <f t="shared" si="28"/>
        <v>0</v>
      </c>
      <c r="H141" s="230"/>
      <c r="I141" s="206"/>
      <c r="J141" s="206"/>
      <c r="K141" s="206"/>
    </row>
    <row r="142" spans="1:11" x14ac:dyDescent="0.25">
      <c r="A142" s="2"/>
      <c r="B142" s="14"/>
      <c r="C142" s="3"/>
      <c r="D142" s="4"/>
      <c r="E142" s="11"/>
      <c r="F142" s="12"/>
      <c r="G142" s="240"/>
      <c r="H142" s="230"/>
      <c r="I142" s="206"/>
      <c r="J142" s="206"/>
      <c r="K142" s="206"/>
    </row>
    <row r="143" spans="1:11" x14ac:dyDescent="0.25">
      <c r="A143" s="2" t="s">
        <v>29</v>
      </c>
      <c r="B143" s="14" t="s">
        <v>148</v>
      </c>
      <c r="C143" s="3" t="s">
        <v>18</v>
      </c>
      <c r="D143" s="4" t="s">
        <v>22</v>
      </c>
      <c r="E143" s="11">
        <f>SUM(H143:K143)</f>
        <v>145</v>
      </c>
      <c r="F143" s="12"/>
      <c r="G143" s="240">
        <f t="shared" ref="G143:G144" si="29">IF(E143=0,"Rate Only",E143*F143)</f>
        <v>0</v>
      </c>
      <c r="H143" s="230"/>
      <c r="I143" s="206"/>
      <c r="J143" s="206"/>
      <c r="K143" s="206">
        <v>145</v>
      </c>
    </row>
    <row r="144" spans="1:11" x14ac:dyDescent="0.25">
      <c r="A144" s="2"/>
      <c r="B144" s="14"/>
      <c r="C144" s="3" t="s">
        <v>20</v>
      </c>
      <c r="D144" s="4" t="s">
        <v>22</v>
      </c>
      <c r="E144" s="11">
        <f>E143</f>
        <v>145</v>
      </c>
      <c r="F144" s="12"/>
      <c r="G144" s="240">
        <f t="shared" si="29"/>
        <v>0</v>
      </c>
      <c r="H144" s="230"/>
      <c r="I144" s="206"/>
      <c r="J144" s="206"/>
      <c r="K144" s="206"/>
    </row>
    <row r="145" spans="1:19" x14ac:dyDescent="0.25">
      <c r="A145" s="2"/>
      <c r="B145" s="14"/>
      <c r="C145" s="3"/>
      <c r="D145" s="4"/>
      <c r="E145" s="11"/>
      <c r="F145" s="12"/>
      <c r="G145" s="240"/>
      <c r="H145" s="230"/>
      <c r="I145" s="206"/>
      <c r="J145" s="206"/>
      <c r="K145" s="206"/>
    </row>
    <row r="146" spans="1:19" x14ac:dyDescent="0.25">
      <c r="A146" s="15" t="s">
        <v>30</v>
      </c>
      <c r="B146" s="14" t="s">
        <v>814</v>
      </c>
      <c r="C146" s="3" t="s">
        <v>18</v>
      </c>
      <c r="D146" s="4" t="s">
        <v>22</v>
      </c>
      <c r="E146" s="11">
        <v>1</v>
      </c>
      <c r="F146" s="12"/>
      <c r="G146" s="240">
        <f t="shared" ref="G146:G147" si="30">IF(E146=0,"Rate Only",E146*F146)</f>
        <v>0</v>
      </c>
      <c r="H146" s="230"/>
      <c r="I146" s="206"/>
      <c r="J146" s="206"/>
      <c r="K146" s="206"/>
    </row>
    <row r="147" spans="1:19" x14ac:dyDescent="0.25">
      <c r="A147" s="2"/>
      <c r="B147" s="14"/>
      <c r="C147" s="3" t="s">
        <v>20</v>
      </c>
      <c r="D147" s="4" t="s">
        <v>22</v>
      </c>
      <c r="E147" s="11">
        <f>E146</f>
        <v>1</v>
      </c>
      <c r="F147" s="12"/>
      <c r="G147" s="240">
        <f t="shared" si="30"/>
        <v>0</v>
      </c>
      <c r="H147" s="230"/>
      <c r="I147" s="206"/>
      <c r="J147" s="206"/>
      <c r="K147" s="206"/>
    </row>
    <row r="148" spans="1:19" x14ac:dyDescent="0.25">
      <c r="A148" s="2"/>
      <c r="B148" s="14"/>
      <c r="C148" s="3"/>
      <c r="D148" s="4"/>
      <c r="E148" s="11"/>
      <c r="F148" s="12"/>
      <c r="G148" s="240"/>
      <c r="H148" s="230"/>
      <c r="I148" s="206"/>
      <c r="J148" s="206"/>
      <c r="K148" s="206"/>
    </row>
    <row r="149" spans="1:19" x14ac:dyDescent="0.25">
      <c r="A149" s="15" t="s">
        <v>31</v>
      </c>
      <c r="B149" s="14" t="s">
        <v>149</v>
      </c>
      <c r="C149" s="3" t="s">
        <v>18</v>
      </c>
      <c r="D149" s="4" t="s">
        <v>22</v>
      </c>
      <c r="E149" s="11">
        <f>SUM(H149:K149)</f>
        <v>316</v>
      </c>
      <c r="F149" s="12"/>
      <c r="G149" s="240">
        <f t="shared" ref="G149:G150" si="31">IF(E149=0,"Rate Only",E149*F149)</f>
        <v>0</v>
      </c>
      <c r="H149" s="230"/>
      <c r="I149" s="206"/>
      <c r="J149" s="206"/>
      <c r="K149" s="206">
        <v>316</v>
      </c>
    </row>
    <row r="150" spans="1:19" x14ac:dyDescent="0.25">
      <c r="A150" s="2"/>
      <c r="B150" s="14"/>
      <c r="C150" s="3" t="s">
        <v>20</v>
      </c>
      <c r="D150" s="4" t="s">
        <v>22</v>
      </c>
      <c r="E150" s="11">
        <f>E149</f>
        <v>316</v>
      </c>
      <c r="F150" s="12"/>
      <c r="G150" s="240">
        <f t="shared" si="31"/>
        <v>0</v>
      </c>
      <c r="H150" s="230"/>
      <c r="I150" s="206"/>
      <c r="J150" s="206"/>
      <c r="K150" s="206"/>
    </row>
    <row r="151" spans="1:19" x14ac:dyDescent="0.25">
      <c r="A151" s="2"/>
      <c r="B151" s="14"/>
      <c r="C151" s="3"/>
      <c r="D151" s="4"/>
      <c r="E151" s="11"/>
      <c r="F151" s="12"/>
      <c r="G151" s="240"/>
      <c r="H151" s="230"/>
      <c r="I151" s="206"/>
      <c r="J151" s="206"/>
      <c r="K151" s="206"/>
    </row>
    <row r="152" spans="1:19" x14ac:dyDescent="0.25">
      <c r="A152" s="15" t="s">
        <v>32</v>
      </c>
      <c r="B152" s="14" t="s">
        <v>815</v>
      </c>
      <c r="C152" s="3" t="s">
        <v>18</v>
      </c>
      <c r="D152" s="4" t="s">
        <v>22</v>
      </c>
      <c r="E152" s="11">
        <v>1</v>
      </c>
      <c r="F152" s="12"/>
      <c r="G152" s="240">
        <f t="shared" ref="G152:G153" si="32">IF(E152=0,"Rate Only",E152*F152)</f>
        <v>0</v>
      </c>
      <c r="H152" s="230"/>
      <c r="I152" s="206"/>
      <c r="J152" s="206"/>
      <c r="K152" s="206"/>
    </row>
    <row r="153" spans="1:19" x14ac:dyDescent="0.25">
      <c r="A153" s="2"/>
      <c r="B153" s="14"/>
      <c r="C153" s="3" t="s">
        <v>20</v>
      </c>
      <c r="D153" s="4" t="s">
        <v>22</v>
      </c>
      <c r="E153" s="11">
        <f>E152</f>
        <v>1</v>
      </c>
      <c r="F153" s="12"/>
      <c r="G153" s="240">
        <f t="shared" si="32"/>
        <v>0</v>
      </c>
      <c r="H153" s="230"/>
      <c r="I153" s="206"/>
      <c r="J153" s="206"/>
      <c r="K153" s="206"/>
    </row>
    <row r="154" spans="1:19" x14ac:dyDescent="0.25">
      <c r="A154" s="2"/>
      <c r="B154" s="14"/>
      <c r="C154" s="3"/>
      <c r="D154" s="4"/>
      <c r="E154" s="11"/>
      <c r="F154" s="12"/>
      <c r="G154" s="240"/>
      <c r="H154" s="230"/>
      <c r="I154" s="206"/>
      <c r="J154" s="206"/>
      <c r="K154" s="206"/>
    </row>
    <row r="155" spans="1:19" x14ac:dyDescent="0.25">
      <c r="A155" s="2" t="s">
        <v>33</v>
      </c>
      <c r="B155" s="14" t="s">
        <v>150</v>
      </c>
      <c r="C155" s="3" t="s">
        <v>18</v>
      </c>
      <c r="D155" s="4" t="s">
        <v>22</v>
      </c>
      <c r="E155" s="11">
        <f>SUM(H155:K155)</f>
        <v>80</v>
      </c>
      <c r="F155" s="12"/>
      <c r="G155" s="240">
        <f t="shared" ref="G155:G156" si="33">IF(E155=0,"Rate Only",E155*F155)</f>
        <v>0</v>
      </c>
      <c r="H155" s="230"/>
      <c r="I155" s="206"/>
      <c r="J155" s="206"/>
      <c r="K155" s="206">
        <v>80</v>
      </c>
    </row>
    <row r="156" spans="1:19" x14ac:dyDescent="0.25">
      <c r="A156" s="2"/>
      <c r="B156" s="14"/>
      <c r="C156" s="3" t="s">
        <v>20</v>
      </c>
      <c r="D156" s="4" t="s">
        <v>22</v>
      </c>
      <c r="E156" s="11">
        <f>E155</f>
        <v>80</v>
      </c>
      <c r="F156" s="12"/>
      <c r="G156" s="240">
        <f t="shared" si="33"/>
        <v>0</v>
      </c>
      <c r="H156" s="230"/>
      <c r="I156" s="206"/>
      <c r="J156" s="206"/>
      <c r="K156" s="206"/>
    </row>
    <row r="157" spans="1:19" x14ac:dyDescent="0.25">
      <c r="A157" s="2"/>
      <c r="B157" s="14"/>
      <c r="C157" s="3"/>
      <c r="D157" s="4"/>
      <c r="E157" s="11"/>
      <c r="F157" s="12"/>
      <c r="G157" s="240"/>
      <c r="H157" s="230"/>
      <c r="I157" s="206"/>
      <c r="J157" s="206"/>
      <c r="K157" s="206"/>
      <c r="N157" s="72"/>
      <c r="O157" s="72"/>
      <c r="P157" s="71"/>
      <c r="Q157" s="72"/>
      <c r="R157" s="72"/>
      <c r="S157" s="72"/>
    </row>
    <row r="158" spans="1:19" x14ac:dyDescent="0.25">
      <c r="A158" s="2" t="s">
        <v>97</v>
      </c>
      <c r="B158" s="14" t="s">
        <v>817</v>
      </c>
      <c r="C158" s="3" t="s">
        <v>18</v>
      </c>
      <c r="D158" s="4" t="s">
        <v>22</v>
      </c>
      <c r="E158" s="11">
        <v>1</v>
      </c>
      <c r="F158" s="12"/>
      <c r="G158" s="240">
        <f t="shared" ref="G158:G159" si="34">IF(E158=0,"Rate Only",E158*F158)</f>
        <v>0</v>
      </c>
      <c r="H158" s="230"/>
      <c r="I158" s="206"/>
      <c r="J158" s="206"/>
      <c r="K158" s="206"/>
      <c r="N158" s="72"/>
      <c r="O158" s="72"/>
      <c r="P158" s="71"/>
      <c r="Q158" s="72"/>
      <c r="R158" s="72"/>
      <c r="S158" s="72"/>
    </row>
    <row r="159" spans="1:19" x14ac:dyDescent="0.25">
      <c r="A159" s="2"/>
      <c r="B159" s="14"/>
      <c r="C159" s="3" t="s">
        <v>20</v>
      </c>
      <c r="D159" s="4" t="s">
        <v>22</v>
      </c>
      <c r="E159" s="11">
        <f>E158</f>
        <v>1</v>
      </c>
      <c r="F159" s="12"/>
      <c r="G159" s="240">
        <f t="shared" si="34"/>
        <v>0</v>
      </c>
      <c r="H159" s="230"/>
      <c r="I159" s="206"/>
      <c r="J159" s="206"/>
      <c r="K159" s="206"/>
      <c r="N159" s="72"/>
      <c r="O159" s="72"/>
      <c r="P159" s="71"/>
      <c r="Q159" s="72"/>
      <c r="R159" s="72"/>
      <c r="S159" s="72"/>
    </row>
    <row r="160" spans="1:19" x14ac:dyDescent="0.25">
      <c r="A160" s="2"/>
      <c r="B160" s="14"/>
      <c r="C160" s="3"/>
      <c r="D160" s="4"/>
      <c r="E160" s="11"/>
      <c r="F160" s="12"/>
      <c r="G160" s="240"/>
      <c r="H160" s="230"/>
      <c r="I160" s="206"/>
      <c r="J160" s="206"/>
      <c r="K160" s="206"/>
      <c r="N160" s="72"/>
      <c r="O160" s="72"/>
      <c r="P160" s="71"/>
      <c r="Q160" s="72"/>
      <c r="R160" s="72"/>
      <c r="S160" s="72"/>
    </row>
    <row r="161" spans="1:11" x14ac:dyDescent="0.25">
      <c r="A161" s="2" t="s">
        <v>98</v>
      </c>
      <c r="B161" s="14" t="s">
        <v>151</v>
      </c>
      <c r="C161" s="3" t="s">
        <v>18</v>
      </c>
      <c r="D161" s="4" t="s">
        <v>22</v>
      </c>
      <c r="E161" s="11">
        <f>SUM(H161:K161)</f>
        <v>152</v>
      </c>
      <c r="F161" s="12"/>
      <c r="G161" s="240">
        <f t="shared" ref="G161:G162" si="35">IF(E161=0,"Rate Only",E161*F161)</f>
        <v>0</v>
      </c>
      <c r="H161" s="230"/>
      <c r="I161" s="206"/>
      <c r="J161" s="206"/>
      <c r="K161" s="206">
        <v>152</v>
      </c>
    </row>
    <row r="162" spans="1:11" x14ac:dyDescent="0.25">
      <c r="A162" s="2"/>
      <c r="B162" s="14"/>
      <c r="C162" s="3" t="s">
        <v>20</v>
      </c>
      <c r="D162" s="4" t="s">
        <v>22</v>
      </c>
      <c r="E162" s="11">
        <f>E161</f>
        <v>152</v>
      </c>
      <c r="F162" s="12"/>
      <c r="G162" s="240">
        <f t="shared" si="35"/>
        <v>0</v>
      </c>
      <c r="H162" s="230"/>
      <c r="I162" s="206"/>
      <c r="J162" s="206"/>
      <c r="K162" s="206"/>
    </row>
    <row r="163" spans="1:11" x14ac:dyDescent="0.25">
      <c r="A163" s="2"/>
      <c r="B163" s="14"/>
      <c r="C163" s="3"/>
      <c r="D163" s="4"/>
      <c r="E163" s="11"/>
      <c r="F163" s="12"/>
      <c r="G163" s="240"/>
      <c r="H163" s="230"/>
      <c r="I163" s="206"/>
      <c r="J163" s="206"/>
      <c r="K163" s="206"/>
    </row>
    <row r="164" spans="1:11" x14ac:dyDescent="0.25">
      <c r="A164" s="2" t="s">
        <v>99</v>
      </c>
      <c r="B164" s="14" t="s">
        <v>816</v>
      </c>
      <c r="C164" s="3" t="s">
        <v>18</v>
      </c>
      <c r="D164" s="4" t="s">
        <v>22</v>
      </c>
      <c r="E164" s="11">
        <v>1</v>
      </c>
      <c r="F164" s="12"/>
      <c r="G164" s="240">
        <f t="shared" ref="G164:G165" si="36">IF(E164=0,"Rate Only",E164*F164)</f>
        <v>0</v>
      </c>
      <c r="H164" s="230"/>
      <c r="I164" s="206"/>
      <c r="J164" s="206"/>
      <c r="K164" s="206"/>
    </row>
    <row r="165" spans="1:11" x14ac:dyDescent="0.25">
      <c r="A165" s="2"/>
      <c r="B165" s="14"/>
      <c r="C165" s="3" t="s">
        <v>20</v>
      </c>
      <c r="D165" s="4" t="s">
        <v>22</v>
      </c>
      <c r="E165" s="11">
        <f>E164</f>
        <v>1</v>
      </c>
      <c r="F165" s="12"/>
      <c r="G165" s="240">
        <f t="shared" si="36"/>
        <v>0</v>
      </c>
      <c r="H165" s="230"/>
      <c r="I165" s="206"/>
      <c r="J165" s="206"/>
      <c r="K165" s="206"/>
    </row>
    <row r="166" spans="1:11" x14ac:dyDescent="0.25">
      <c r="A166" s="2"/>
      <c r="B166" s="14"/>
      <c r="C166" s="3"/>
      <c r="D166" s="4"/>
      <c r="E166" s="11"/>
      <c r="F166" s="12"/>
      <c r="G166" s="240"/>
      <c r="H166" s="230"/>
      <c r="I166" s="206"/>
      <c r="J166" s="206"/>
      <c r="K166" s="206"/>
    </row>
    <row r="167" spans="1:11" x14ac:dyDescent="0.25">
      <c r="A167" s="2" t="s">
        <v>825</v>
      </c>
      <c r="B167" s="14" t="s">
        <v>152</v>
      </c>
      <c r="C167" s="3" t="s">
        <v>18</v>
      </c>
      <c r="D167" s="4" t="s">
        <v>22</v>
      </c>
      <c r="E167" s="11">
        <f>SUM(H167:K167)</f>
        <v>0</v>
      </c>
      <c r="F167" s="12"/>
      <c r="G167" s="240" t="str">
        <f>IF(E167=0,"Rate Only",E167*F167)</f>
        <v>Rate Only</v>
      </c>
      <c r="H167" s="230"/>
      <c r="I167" s="206"/>
      <c r="J167" s="206"/>
      <c r="K167" s="206">
        <v>0</v>
      </c>
    </row>
    <row r="168" spans="1:11" x14ac:dyDescent="0.25">
      <c r="A168" s="2"/>
      <c r="B168" s="14"/>
      <c r="C168" s="3" t="s">
        <v>20</v>
      </c>
      <c r="D168" s="4" t="s">
        <v>22</v>
      </c>
      <c r="E168" s="11">
        <f>E167</f>
        <v>0</v>
      </c>
      <c r="F168" s="12"/>
      <c r="G168" s="240" t="str">
        <f>IF(E168=0,"Rate Only",E168*F168)</f>
        <v>Rate Only</v>
      </c>
      <c r="H168" s="230"/>
      <c r="I168" s="206"/>
      <c r="J168" s="206"/>
      <c r="K168" s="206"/>
    </row>
    <row r="169" spans="1:11" x14ac:dyDescent="0.25">
      <c r="A169" s="2"/>
      <c r="B169" s="14"/>
      <c r="C169" s="3"/>
      <c r="D169" s="4"/>
      <c r="E169" s="11"/>
      <c r="F169" s="12"/>
      <c r="G169" s="240"/>
      <c r="H169" s="230"/>
      <c r="I169" s="206"/>
      <c r="J169" s="206"/>
      <c r="K169" s="206"/>
    </row>
    <row r="170" spans="1:11" x14ac:dyDescent="0.25">
      <c r="A170" s="2" t="s">
        <v>826</v>
      </c>
      <c r="B170" s="14" t="s">
        <v>818</v>
      </c>
      <c r="C170" s="3" t="s">
        <v>18</v>
      </c>
      <c r="D170" s="4" t="s">
        <v>22</v>
      </c>
      <c r="E170" s="11">
        <v>1</v>
      </c>
      <c r="F170" s="12"/>
      <c r="G170" s="240">
        <f>IF(E170=0,"Rate Only",E170*F170)</f>
        <v>0</v>
      </c>
      <c r="H170" s="230"/>
      <c r="I170" s="206"/>
      <c r="J170" s="206"/>
      <c r="K170" s="206"/>
    </row>
    <row r="171" spans="1:11" x14ac:dyDescent="0.25">
      <c r="A171" s="2"/>
      <c r="B171" s="14"/>
      <c r="C171" s="3" t="s">
        <v>20</v>
      </c>
      <c r="D171" s="4" t="s">
        <v>22</v>
      </c>
      <c r="E171" s="11">
        <f>E170</f>
        <v>1</v>
      </c>
      <c r="F171" s="12"/>
      <c r="G171" s="240">
        <f>IF(E171=0,"Rate Only",E171*F171)</f>
        <v>0</v>
      </c>
      <c r="H171" s="230"/>
      <c r="I171" s="206"/>
      <c r="J171" s="206"/>
      <c r="K171" s="206"/>
    </row>
    <row r="172" spans="1:11" x14ac:dyDescent="0.25">
      <c r="A172" s="2"/>
      <c r="B172" s="14"/>
      <c r="C172" s="3"/>
      <c r="D172" s="4"/>
      <c r="E172" s="11"/>
      <c r="F172" s="12"/>
      <c r="G172" s="240"/>
      <c r="H172" s="230"/>
      <c r="I172" s="206"/>
      <c r="J172" s="206"/>
      <c r="K172" s="206"/>
    </row>
    <row r="173" spans="1:11" x14ac:dyDescent="0.25">
      <c r="A173" s="15" t="s">
        <v>827</v>
      </c>
      <c r="B173" s="14" t="s">
        <v>153</v>
      </c>
      <c r="C173" s="3" t="s">
        <v>18</v>
      </c>
      <c r="D173" s="4" t="s">
        <v>22</v>
      </c>
      <c r="E173" s="11">
        <f>SUM(H173:K173)</f>
        <v>30</v>
      </c>
      <c r="F173" s="12"/>
      <c r="G173" s="240">
        <f t="shared" ref="G173:G174" si="37">IF(E173=0,"Rate Only",E173*F173)</f>
        <v>0</v>
      </c>
      <c r="H173" s="230"/>
      <c r="I173" s="206"/>
      <c r="J173" s="206"/>
      <c r="K173" s="206">
        <v>30</v>
      </c>
    </row>
    <row r="174" spans="1:11" x14ac:dyDescent="0.25">
      <c r="A174" s="2"/>
      <c r="B174" s="14"/>
      <c r="C174" s="3" t="s">
        <v>20</v>
      </c>
      <c r="D174" s="4" t="s">
        <v>22</v>
      </c>
      <c r="E174" s="11">
        <f>E173</f>
        <v>30</v>
      </c>
      <c r="F174" s="12"/>
      <c r="G174" s="240">
        <f t="shared" si="37"/>
        <v>0</v>
      </c>
      <c r="H174" s="230"/>
      <c r="I174" s="206"/>
      <c r="J174" s="206"/>
      <c r="K174" s="206"/>
    </row>
    <row r="175" spans="1:11" x14ac:dyDescent="0.25">
      <c r="A175" s="2"/>
      <c r="B175" s="14"/>
      <c r="C175" s="3"/>
      <c r="D175" s="4"/>
      <c r="E175" s="11"/>
      <c r="F175" s="12"/>
      <c r="G175" s="240"/>
      <c r="H175" s="230"/>
      <c r="I175" s="206"/>
      <c r="J175" s="206"/>
      <c r="K175" s="206"/>
    </row>
    <row r="176" spans="1:11" x14ac:dyDescent="0.25">
      <c r="A176" s="2" t="s">
        <v>828</v>
      </c>
      <c r="B176" s="14" t="s">
        <v>819</v>
      </c>
      <c r="C176" s="3" t="s">
        <v>18</v>
      </c>
      <c r="D176" s="4" t="s">
        <v>22</v>
      </c>
      <c r="E176" s="11">
        <v>1</v>
      </c>
      <c r="F176" s="12"/>
      <c r="G176" s="240">
        <f t="shared" ref="G176:G177" si="38">IF(E176=0,"Rate Only",E176*F176)</f>
        <v>0</v>
      </c>
      <c r="H176" s="230"/>
      <c r="I176" s="206"/>
      <c r="J176" s="206"/>
      <c r="K176" s="206"/>
    </row>
    <row r="177" spans="1:11" x14ac:dyDescent="0.25">
      <c r="A177" s="2"/>
      <c r="B177" s="14"/>
      <c r="C177" s="3" t="s">
        <v>20</v>
      </c>
      <c r="D177" s="4" t="s">
        <v>22</v>
      </c>
      <c r="E177" s="11">
        <f>E176</f>
        <v>1</v>
      </c>
      <c r="F177" s="12"/>
      <c r="G177" s="240">
        <f t="shared" si="38"/>
        <v>0</v>
      </c>
      <c r="H177" s="230"/>
      <c r="I177" s="206"/>
      <c r="J177" s="206"/>
      <c r="K177" s="206"/>
    </row>
    <row r="178" spans="1:11" x14ac:dyDescent="0.25">
      <c r="A178" s="2"/>
      <c r="B178" s="14"/>
      <c r="C178" s="3"/>
      <c r="D178" s="4"/>
      <c r="E178" s="11"/>
      <c r="F178" s="12"/>
      <c r="G178" s="240"/>
      <c r="H178" s="230"/>
      <c r="I178" s="206"/>
      <c r="J178" s="206"/>
      <c r="K178" s="206"/>
    </row>
    <row r="179" spans="1:11" x14ac:dyDescent="0.25">
      <c r="A179" s="2" t="s">
        <v>829</v>
      </c>
      <c r="B179" s="14" t="s">
        <v>154</v>
      </c>
      <c r="C179" s="3" t="s">
        <v>18</v>
      </c>
      <c r="D179" s="4" t="s">
        <v>22</v>
      </c>
      <c r="E179" s="11">
        <f>SUM(H179:K179)</f>
        <v>101</v>
      </c>
      <c r="F179" s="12"/>
      <c r="G179" s="240">
        <f t="shared" ref="G179:G180" si="39">IF(E179=0,"Rate Only",E179*F179)</f>
        <v>0</v>
      </c>
      <c r="H179" s="230"/>
      <c r="I179" s="206"/>
      <c r="J179" s="206"/>
      <c r="K179" s="206">
        <v>101</v>
      </c>
    </row>
    <row r="180" spans="1:11" x14ac:dyDescent="0.25">
      <c r="A180" s="2"/>
      <c r="B180" s="14"/>
      <c r="C180" s="3" t="s">
        <v>20</v>
      </c>
      <c r="D180" s="4" t="s">
        <v>22</v>
      </c>
      <c r="E180" s="11">
        <f>E179</f>
        <v>101</v>
      </c>
      <c r="F180" s="12"/>
      <c r="G180" s="240">
        <f t="shared" si="39"/>
        <v>0</v>
      </c>
      <c r="H180" s="230"/>
      <c r="I180" s="206"/>
      <c r="J180" s="206"/>
      <c r="K180" s="206"/>
    </row>
    <row r="181" spans="1:11" x14ac:dyDescent="0.25">
      <c r="A181" s="2"/>
      <c r="B181" s="14"/>
      <c r="C181" s="3"/>
      <c r="D181" s="4"/>
      <c r="E181" s="11"/>
      <c r="F181" s="12"/>
      <c r="G181" s="240"/>
      <c r="H181" s="230"/>
      <c r="I181" s="206"/>
      <c r="J181" s="206"/>
      <c r="K181" s="206"/>
    </row>
    <row r="182" spans="1:11" x14ac:dyDescent="0.25">
      <c r="A182" s="2" t="s">
        <v>830</v>
      </c>
      <c r="B182" s="14" t="s">
        <v>820</v>
      </c>
      <c r="C182" s="3" t="s">
        <v>18</v>
      </c>
      <c r="D182" s="4" t="s">
        <v>22</v>
      </c>
      <c r="E182" s="11">
        <v>1</v>
      </c>
      <c r="F182" s="12"/>
      <c r="G182" s="240">
        <f t="shared" ref="G182:G183" si="40">IF(E182=0,"Rate Only",E182*F182)</f>
        <v>0</v>
      </c>
      <c r="H182" s="230"/>
      <c r="I182" s="206"/>
      <c r="J182" s="206"/>
      <c r="K182" s="206"/>
    </row>
    <row r="183" spans="1:11" x14ac:dyDescent="0.25">
      <c r="A183" s="2"/>
      <c r="B183" s="14"/>
      <c r="C183" s="3" t="s">
        <v>20</v>
      </c>
      <c r="D183" s="4" t="s">
        <v>22</v>
      </c>
      <c r="E183" s="11">
        <f>E182</f>
        <v>1</v>
      </c>
      <c r="F183" s="12"/>
      <c r="G183" s="240">
        <f t="shared" si="40"/>
        <v>0</v>
      </c>
      <c r="H183" s="230"/>
      <c r="I183" s="206"/>
      <c r="J183" s="206"/>
      <c r="K183" s="206"/>
    </row>
    <row r="184" spans="1:11" x14ac:dyDescent="0.25">
      <c r="A184" s="2"/>
      <c r="B184" s="14"/>
      <c r="C184" s="3"/>
      <c r="D184" s="4"/>
      <c r="E184" s="11"/>
      <c r="F184" s="12"/>
      <c r="G184" s="240"/>
      <c r="H184" s="230"/>
      <c r="I184" s="206"/>
      <c r="J184" s="206"/>
      <c r="K184" s="206"/>
    </row>
    <row r="185" spans="1:11" x14ac:dyDescent="0.25">
      <c r="A185" s="15" t="s">
        <v>831</v>
      </c>
      <c r="B185" s="14" t="s">
        <v>155</v>
      </c>
      <c r="C185" s="3" t="s">
        <v>18</v>
      </c>
      <c r="D185" s="4" t="s">
        <v>22</v>
      </c>
      <c r="E185" s="11">
        <f>SUM(H185:K185)</f>
        <v>0</v>
      </c>
      <c r="F185" s="12"/>
      <c r="G185" s="240" t="str">
        <f t="shared" ref="G185:G186" si="41">IF(E185=0,"Rate Only",E185*F185)</f>
        <v>Rate Only</v>
      </c>
      <c r="H185" s="230"/>
      <c r="I185" s="206"/>
      <c r="J185" s="206"/>
      <c r="K185" s="206">
        <v>0</v>
      </c>
    </row>
    <row r="186" spans="1:11" x14ac:dyDescent="0.25">
      <c r="A186" s="2"/>
      <c r="B186" s="14"/>
      <c r="C186" s="3" t="s">
        <v>20</v>
      </c>
      <c r="D186" s="4" t="s">
        <v>22</v>
      </c>
      <c r="E186" s="11">
        <f>E185</f>
        <v>0</v>
      </c>
      <c r="F186" s="12"/>
      <c r="G186" s="240" t="str">
        <f t="shared" si="41"/>
        <v>Rate Only</v>
      </c>
      <c r="H186" s="230"/>
      <c r="I186" s="206"/>
      <c r="J186" s="206"/>
      <c r="K186" s="206"/>
    </row>
    <row r="187" spans="1:11" x14ac:dyDescent="0.25">
      <c r="A187" s="2"/>
      <c r="B187" s="14"/>
      <c r="C187" s="3"/>
      <c r="D187" s="4"/>
      <c r="E187" s="11"/>
      <c r="F187" s="12"/>
      <c r="G187" s="240"/>
      <c r="H187" s="230"/>
      <c r="I187" s="206"/>
      <c r="J187" s="206"/>
      <c r="K187" s="206"/>
    </row>
    <row r="188" spans="1:11" x14ac:dyDescent="0.25">
      <c r="A188" s="15" t="s">
        <v>832</v>
      </c>
      <c r="B188" s="14" t="s">
        <v>821</v>
      </c>
      <c r="C188" s="3" t="s">
        <v>18</v>
      </c>
      <c r="D188" s="4" t="s">
        <v>22</v>
      </c>
      <c r="E188" s="11">
        <v>1</v>
      </c>
      <c r="F188" s="12"/>
      <c r="G188" s="240">
        <f t="shared" ref="G188:G189" si="42">IF(E188=0,"Rate Only",E188*F188)</f>
        <v>0</v>
      </c>
      <c r="H188" s="230"/>
      <c r="I188" s="206"/>
      <c r="J188" s="206"/>
      <c r="K188" s="206"/>
    </row>
    <row r="189" spans="1:11" x14ac:dyDescent="0.25">
      <c r="A189" s="2"/>
      <c r="B189" s="14"/>
      <c r="C189" s="3" t="s">
        <v>20</v>
      </c>
      <c r="D189" s="4" t="s">
        <v>22</v>
      </c>
      <c r="E189" s="11">
        <f>E188</f>
        <v>1</v>
      </c>
      <c r="F189" s="12"/>
      <c r="G189" s="240">
        <f t="shared" si="42"/>
        <v>0</v>
      </c>
      <c r="H189" s="230"/>
      <c r="I189" s="206"/>
      <c r="J189" s="206"/>
      <c r="K189" s="206"/>
    </row>
    <row r="190" spans="1:11" x14ac:dyDescent="0.25">
      <c r="A190" s="2"/>
      <c r="B190" s="14"/>
      <c r="C190" s="3"/>
      <c r="D190" s="4"/>
      <c r="E190" s="11"/>
      <c r="F190" s="12"/>
      <c r="G190" s="240"/>
      <c r="H190" s="230"/>
      <c r="I190" s="206"/>
      <c r="J190" s="206"/>
      <c r="K190" s="206"/>
    </row>
    <row r="191" spans="1:11" x14ac:dyDescent="0.25">
      <c r="A191" s="2" t="s">
        <v>833</v>
      </c>
      <c r="B191" s="14" t="s">
        <v>156</v>
      </c>
      <c r="C191" s="3" t="s">
        <v>18</v>
      </c>
      <c r="D191" s="4" t="s">
        <v>22</v>
      </c>
      <c r="E191" s="11">
        <f>SUM(H191:K191)</f>
        <v>0</v>
      </c>
      <c r="F191" s="12"/>
      <c r="G191" s="240" t="str">
        <f t="shared" ref="G191:G192" si="43">IF(E191=0,"Rate Only",E191*F191)</f>
        <v>Rate Only</v>
      </c>
      <c r="H191" s="230"/>
      <c r="I191" s="206"/>
      <c r="J191" s="206"/>
      <c r="K191" s="206"/>
    </row>
    <row r="192" spans="1:11" x14ac:dyDescent="0.25">
      <c r="A192" s="2"/>
      <c r="B192" s="14"/>
      <c r="C192" s="3" t="s">
        <v>20</v>
      </c>
      <c r="D192" s="4" t="s">
        <v>22</v>
      </c>
      <c r="E192" s="11">
        <f>E191</f>
        <v>0</v>
      </c>
      <c r="F192" s="12"/>
      <c r="G192" s="240" t="str">
        <f t="shared" si="43"/>
        <v>Rate Only</v>
      </c>
      <c r="H192" s="230"/>
      <c r="I192" s="206"/>
      <c r="J192" s="206"/>
      <c r="K192" s="206"/>
    </row>
    <row r="193" spans="1:11" x14ac:dyDescent="0.25">
      <c r="A193" s="2"/>
      <c r="B193" s="14"/>
      <c r="C193" s="3"/>
      <c r="D193" s="4"/>
      <c r="E193" s="11"/>
      <c r="F193" s="12"/>
      <c r="G193" s="240"/>
      <c r="H193" s="230"/>
      <c r="I193" s="206"/>
      <c r="J193" s="206"/>
      <c r="K193" s="206"/>
    </row>
    <row r="194" spans="1:11" x14ac:dyDescent="0.25">
      <c r="A194" s="2" t="s">
        <v>834</v>
      </c>
      <c r="B194" s="14" t="s">
        <v>822</v>
      </c>
      <c r="C194" s="3" t="s">
        <v>18</v>
      </c>
      <c r="D194" s="4" t="s">
        <v>22</v>
      </c>
      <c r="E194" s="11">
        <v>1</v>
      </c>
      <c r="F194" s="12"/>
      <c r="G194" s="240">
        <f t="shared" ref="G194:G195" si="44">IF(E194=0,"Rate Only",E194*F194)</f>
        <v>0</v>
      </c>
      <c r="H194" s="230"/>
      <c r="I194" s="206"/>
      <c r="J194" s="206"/>
      <c r="K194" s="206"/>
    </row>
    <row r="195" spans="1:11" x14ac:dyDescent="0.25">
      <c r="A195" s="2"/>
      <c r="B195" s="14"/>
      <c r="C195" s="3" t="s">
        <v>20</v>
      </c>
      <c r="D195" s="4" t="s">
        <v>22</v>
      </c>
      <c r="E195" s="11">
        <f>E194</f>
        <v>1</v>
      </c>
      <c r="F195" s="12"/>
      <c r="G195" s="240">
        <f t="shared" si="44"/>
        <v>0</v>
      </c>
      <c r="H195" s="230"/>
      <c r="I195" s="206"/>
      <c r="J195" s="206"/>
      <c r="K195" s="206"/>
    </row>
    <row r="196" spans="1:11" x14ac:dyDescent="0.25">
      <c r="A196" s="2"/>
      <c r="B196" s="14"/>
      <c r="C196" s="3"/>
      <c r="D196" s="4"/>
      <c r="E196" s="11"/>
      <c r="F196" s="12"/>
      <c r="G196" s="240"/>
      <c r="H196" s="230"/>
      <c r="I196" s="206"/>
      <c r="J196" s="206"/>
      <c r="K196" s="206"/>
    </row>
    <row r="197" spans="1:11" x14ac:dyDescent="0.25">
      <c r="A197" s="15" t="s">
        <v>835</v>
      </c>
      <c r="B197" s="14" t="s">
        <v>157</v>
      </c>
      <c r="C197" s="3" t="s">
        <v>18</v>
      </c>
      <c r="D197" s="4" t="s">
        <v>22</v>
      </c>
      <c r="E197" s="11">
        <f>SUM(H197:K197)</f>
        <v>0</v>
      </c>
      <c r="F197" s="12"/>
      <c r="G197" s="240" t="str">
        <f t="shared" ref="G197:G198" si="45">IF(E197=0,"Rate Only",E197*F197)</f>
        <v>Rate Only</v>
      </c>
      <c r="H197" s="230"/>
      <c r="I197" s="206"/>
      <c r="J197" s="206"/>
      <c r="K197" s="206"/>
    </row>
    <row r="198" spans="1:11" x14ac:dyDescent="0.25">
      <c r="A198" s="2"/>
      <c r="B198" s="14"/>
      <c r="C198" s="3" t="s">
        <v>20</v>
      </c>
      <c r="D198" s="4" t="s">
        <v>22</v>
      </c>
      <c r="E198" s="11">
        <f>E197</f>
        <v>0</v>
      </c>
      <c r="F198" s="12"/>
      <c r="G198" s="240" t="str">
        <f t="shared" si="45"/>
        <v>Rate Only</v>
      </c>
      <c r="H198" s="230"/>
      <c r="I198" s="206"/>
      <c r="J198" s="206"/>
      <c r="K198" s="206"/>
    </row>
    <row r="199" spans="1:11" x14ac:dyDescent="0.25">
      <c r="A199" s="2"/>
      <c r="B199" s="14"/>
      <c r="C199" s="3"/>
      <c r="D199" s="4"/>
      <c r="E199" s="11"/>
      <c r="F199" s="12"/>
      <c r="G199" s="240"/>
      <c r="H199" s="230"/>
      <c r="I199" s="206"/>
      <c r="J199" s="206"/>
      <c r="K199" s="206"/>
    </row>
    <row r="200" spans="1:11" x14ac:dyDescent="0.25">
      <c r="A200" s="15" t="s">
        <v>836</v>
      </c>
      <c r="B200" s="14" t="s">
        <v>823</v>
      </c>
      <c r="C200" s="3" t="s">
        <v>18</v>
      </c>
      <c r="D200" s="4" t="s">
        <v>22</v>
      </c>
      <c r="E200" s="11">
        <v>1</v>
      </c>
      <c r="F200" s="12"/>
      <c r="G200" s="240">
        <f t="shared" ref="G200:G201" si="46">IF(E200=0,"Rate Only",E200*F200)</f>
        <v>0</v>
      </c>
      <c r="H200" s="230"/>
      <c r="I200" s="206"/>
      <c r="J200" s="206"/>
      <c r="K200" s="206"/>
    </row>
    <row r="201" spans="1:11" x14ac:dyDescent="0.25">
      <c r="A201" s="2"/>
      <c r="B201" s="14"/>
      <c r="C201" s="3" t="s">
        <v>20</v>
      </c>
      <c r="D201" s="4" t="s">
        <v>22</v>
      </c>
      <c r="E201" s="11">
        <f>E200</f>
        <v>1</v>
      </c>
      <c r="F201" s="12"/>
      <c r="G201" s="240">
        <f t="shared" si="46"/>
        <v>0</v>
      </c>
      <c r="H201" s="230"/>
      <c r="I201" s="206"/>
      <c r="J201" s="206"/>
      <c r="K201" s="206"/>
    </row>
    <row r="202" spans="1:11" x14ac:dyDescent="0.25">
      <c r="A202" s="2"/>
      <c r="B202" s="14"/>
      <c r="C202" s="3"/>
      <c r="D202" s="4"/>
      <c r="E202" s="11"/>
      <c r="F202" s="12"/>
      <c r="G202" s="240"/>
      <c r="H202" s="230"/>
      <c r="I202" s="206"/>
      <c r="J202" s="206"/>
      <c r="K202" s="206"/>
    </row>
    <row r="203" spans="1:11" x14ac:dyDescent="0.25">
      <c r="A203" s="2" t="s">
        <v>837</v>
      </c>
      <c r="B203" s="14" t="s">
        <v>158</v>
      </c>
      <c r="C203" s="3" t="s">
        <v>18</v>
      </c>
      <c r="D203" s="4" t="s">
        <v>22</v>
      </c>
      <c r="E203" s="11">
        <f>SUM(H203:K203)</f>
        <v>0</v>
      </c>
      <c r="F203" s="12"/>
      <c r="G203" s="240" t="str">
        <f t="shared" ref="G203:G204" si="47">IF(E203=0,"Rate Only",E203*F203)</f>
        <v>Rate Only</v>
      </c>
      <c r="H203" s="230"/>
      <c r="I203" s="206"/>
      <c r="J203" s="206"/>
      <c r="K203" s="206"/>
    </row>
    <row r="204" spans="1:11" x14ac:dyDescent="0.25">
      <c r="A204" s="2"/>
      <c r="B204" s="14"/>
      <c r="C204" s="3" t="s">
        <v>20</v>
      </c>
      <c r="D204" s="4" t="s">
        <v>22</v>
      </c>
      <c r="E204" s="11">
        <f>E203</f>
        <v>0</v>
      </c>
      <c r="F204" s="12"/>
      <c r="G204" s="240" t="str">
        <f t="shared" si="47"/>
        <v>Rate Only</v>
      </c>
      <c r="H204" s="230"/>
      <c r="I204" s="206"/>
      <c r="J204" s="206"/>
      <c r="K204" s="206"/>
    </row>
    <row r="205" spans="1:11" x14ac:dyDescent="0.25">
      <c r="A205" s="2"/>
      <c r="B205" s="14"/>
      <c r="C205" s="3"/>
      <c r="D205" s="4"/>
      <c r="E205" s="11"/>
      <c r="F205" s="12"/>
      <c r="G205" s="240"/>
      <c r="H205" s="230"/>
      <c r="I205" s="206"/>
      <c r="J205" s="206"/>
      <c r="K205" s="206"/>
    </row>
    <row r="206" spans="1:11" x14ac:dyDescent="0.25">
      <c r="A206" s="2" t="s">
        <v>838</v>
      </c>
      <c r="B206" s="14" t="s">
        <v>824</v>
      </c>
      <c r="C206" s="3" t="s">
        <v>18</v>
      </c>
      <c r="D206" s="4" t="s">
        <v>22</v>
      </c>
      <c r="E206" s="11">
        <v>1</v>
      </c>
      <c r="F206" s="12"/>
      <c r="G206" s="240">
        <f t="shared" ref="G206:G207" si="48">IF(E206=0,"Rate Only",E206*F206)</f>
        <v>0</v>
      </c>
      <c r="H206" s="230"/>
      <c r="I206" s="206"/>
      <c r="J206" s="206"/>
      <c r="K206" s="206"/>
    </row>
    <row r="207" spans="1:11" x14ac:dyDescent="0.25">
      <c r="A207" s="2"/>
      <c r="B207" s="14"/>
      <c r="C207" s="3" t="s">
        <v>20</v>
      </c>
      <c r="D207" s="4" t="s">
        <v>22</v>
      </c>
      <c r="E207" s="11">
        <f>E206</f>
        <v>1</v>
      </c>
      <c r="F207" s="12"/>
      <c r="G207" s="240">
        <f t="shared" si="48"/>
        <v>0</v>
      </c>
      <c r="H207" s="230"/>
      <c r="I207" s="206"/>
      <c r="J207" s="206"/>
      <c r="K207" s="206"/>
    </row>
    <row r="208" spans="1:11" x14ac:dyDescent="0.25">
      <c r="A208" s="2"/>
      <c r="B208" s="14"/>
      <c r="C208" s="3"/>
      <c r="D208" s="4"/>
      <c r="E208" s="11"/>
      <c r="F208" s="12"/>
      <c r="G208" s="240"/>
      <c r="H208" s="230"/>
      <c r="I208" s="206"/>
      <c r="J208" s="206"/>
      <c r="K208" s="206"/>
    </row>
    <row r="209" spans="1:11" x14ac:dyDescent="0.25">
      <c r="A209" s="2" t="s">
        <v>839</v>
      </c>
      <c r="B209" s="14" t="s">
        <v>394</v>
      </c>
      <c r="C209" s="3" t="s">
        <v>18</v>
      </c>
      <c r="D209" s="4" t="s">
        <v>22</v>
      </c>
      <c r="E209" s="11">
        <f>SUM(H209:K209)</f>
        <v>80</v>
      </c>
      <c r="F209" s="12"/>
      <c r="G209" s="240">
        <f t="shared" ref="G209:G210" si="49">IF(E209=0,"Rate Only",E209*F209)</f>
        <v>0</v>
      </c>
      <c r="H209" s="230"/>
      <c r="I209" s="206"/>
      <c r="J209" s="206"/>
      <c r="K209" s="11">
        <v>80</v>
      </c>
    </row>
    <row r="210" spans="1:11" x14ac:dyDescent="0.25">
      <c r="A210" s="2"/>
      <c r="B210" s="14"/>
      <c r="C210" s="3" t="s">
        <v>20</v>
      </c>
      <c r="D210" s="4" t="s">
        <v>22</v>
      </c>
      <c r="E210" s="11">
        <f>E209</f>
        <v>80</v>
      </c>
      <c r="F210" s="12"/>
      <c r="G210" s="240">
        <f t="shared" si="49"/>
        <v>0</v>
      </c>
      <c r="H210" s="230"/>
      <c r="I210" s="206"/>
      <c r="J210" s="206"/>
      <c r="K210" s="11">
        <f>K209</f>
        <v>80</v>
      </c>
    </row>
    <row r="211" spans="1:11" x14ac:dyDescent="0.25">
      <c r="A211" s="15"/>
      <c r="B211" s="14"/>
      <c r="C211" s="3"/>
      <c r="D211" s="4"/>
      <c r="E211" s="11"/>
      <c r="F211" s="12"/>
      <c r="G211" s="240"/>
      <c r="H211" s="230"/>
      <c r="I211" s="206"/>
      <c r="J211" s="206"/>
      <c r="K211" s="206"/>
    </row>
    <row r="212" spans="1:11" ht="36" x14ac:dyDescent="0.25">
      <c r="A212" s="2">
        <v>2.2999999999999998</v>
      </c>
      <c r="B212" s="13" t="s">
        <v>840</v>
      </c>
      <c r="C212" s="3"/>
      <c r="D212" s="4"/>
      <c r="E212" s="11"/>
      <c r="F212" s="12"/>
      <c r="G212" s="240"/>
      <c r="H212" s="230"/>
      <c r="I212" s="206"/>
      <c r="J212" s="206"/>
      <c r="K212" s="206"/>
    </row>
    <row r="213" spans="1:11" x14ac:dyDescent="0.25">
      <c r="A213" s="2"/>
      <c r="B213" s="14"/>
      <c r="C213" s="3"/>
      <c r="D213" s="4"/>
      <c r="E213" s="11"/>
      <c r="F213" s="12"/>
      <c r="G213" s="240"/>
      <c r="H213" s="230"/>
      <c r="I213" s="206"/>
      <c r="J213" s="206"/>
      <c r="K213" s="206"/>
    </row>
    <row r="214" spans="1:11" x14ac:dyDescent="0.25">
      <c r="A214" s="2" t="s">
        <v>36</v>
      </c>
      <c r="B214" s="14" t="s">
        <v>164</v>
      </c>
      <c r="C214" s="3" t="s">
        <v>18</v>
      </c>
      <c r="D214" s="4" t="s">
        <v>22</v>
      </c>
      <c r="E214" s="11">
        <f>SUM(H214:K214)</f>
        <v>0</v>
      </c>
      <c r="F214" s="12"/>
      <c r="G214" s="240" t="str">
        <f t="shared" ref="G214:G215" si="50">IF(E214=0,"Rate Only",E214*F214)</f>
        <v>Rate Only</v>
      </c>
      <c r="H214" s="230"/>
      <c r="I214" s="206"/>
      <c r="J214" s="206"/>
      <c r="K214" s="206">
        <v>0</v>
      </c>
    </row>
    <row r="215" spans="1:11" x14ac:dyDescent="0.25">
      <c r="A215" s="2"/>
      <c r="B215" s="14"/>
      <c r="C215" s="3" t="s">
        <v>20</v>
      </c>
      <c r="D215" s="4" t="s">
        <v>22</v>
      </c>
      <c r="E215" s="11">
        <f>E214</f>
        <v>0</v>
      </c>
      <c r="F215" s="12"/>
      <c r="G215" s="240" t="str">
        <f t="shared" si="50"/>
        <v>Rate Only</v>
      </c>
      <c r="H215" s="230"/>
      <c r="I215" s="206"/>
      <c r="J215" s="206"/>
      <c r="K215" s="206"/>
    </row>
    <row r="216" spans="1:11" x14ac:dyDescent="0.25">
      <c r="A216" s="2"/>
      <c r="B216" s="14"/>
      <c r="C216" s="3"/>
      <c r="D216" s="4"/>
      <c r="E216" s="11"/>
      <c r="F216" s="12"/>
      <c r="G216" s="240"/>
      <c r="H216" s="230"/>
      <c r="I216" s="206"/>
      <c r="J216" s="206"/>
      <c r="K216" s="206"/>
    </row>
    <row r="217" spans="1:11" x14ac:dyDescent="0.25">
      <c r="A217" s="2" t="s">
        <v>37</v>
      </c>
      <c r="B217" s="14" t="s">
        <v>165</v>
      </c>
      <c r="C217" s="3" t="s">
        <v>18</v>
      </c>
      <c r="D217" s="4" t="s">
        <v>22</v>
      </c>
      <c r="E217" s="11">
        <f>SUM(H217:K217)</f>
        <v>0</v>
      </c>
      <c r="F217" s="12"/>
      <c r="G217" s="240" t="str">
        <f t="shared" ref="G217:G218" si="51">IF(E217=0,"Rate Only",E217*F217)</f>
        <v>Rate Only</v>
      </c>
      <c r="H217" s="230"/>
      <c r="I217" s="206"/>
      <c r="J217" s="206"/>
      <c r="K217" s="206"/>
    </row>
    <row r="218" spans="1:11" x14ac:dyDescent="0.25">
      <c r="A218" s="2"/>
      <c r="B218" s="14"/>
      <c r="C218" s="3" t="s">
        <v>20</v>
      </c>
      <c r="D218" s="4" t="s">
        <v>22</v>
      </c>
      <c r="E218" s="11">
        <f>E217</f>
        <v>0</v>
      </c>
      <c r="F218" s="12"/>
      <c r="G218" s="240" t="str">
        <f t="shared" si="51"/>
        <v>Rate Only</v>
      </c>
      <c r="H218" s="230"/>
      <c r="I218" s="206"/>
      <c r="J218" s="206"/>
      <c r="K218" s="206"/>
    </row>
    <row r="219" spans="1:11" x14ac:dyDescent="0.25">
      <c r="A219" s="2"/>
      <c r="B219" s="14"/>
      <c r="C219" s="3"/>
      <c r="D219" s="4"/>
      <c r="E219" s="11"/>
      <c r="F219" s="12"/>
      <c r="G219" s="240"/>
      <c r="H219" s="230"/>
      <c r="I219" s="206"/>
      <c r="J219" s="206"/>
      <c r="K219" s="206"/>
    </row>
    <row r="220" spans="1:11" x14ac:dyDescent="0.25">
      <c r="A220" s="2" t="s">
        <v>38</v>
      </c>
      <c r="B220" s="14" t="s">
        <v>166</v>
      </c>
      <c r="C220" s="3" t="s">
        <v>18</v>
      </c>
      <c r="D220" s="4" t="s">
        <v>22</v>
      </c>
      <c r="E220" s="11">
        <f>SUM(H220:K220)</f>
        <v>0</v>
      </c>
      <c r="F220" s="12"/>
      <c r="G220" s="240" t="str">
        <f t="shared" ref="G220:G221" si="52">IF(E220=0,"Rate Only",E220*F220)</f>
        <v>Rate Only</v>
      </c>
      <c r="H220" s="230"/>
      <c r="I220" s="206"/>
      <c r="J220" s="206"/>
      <c r="K220" s="206">
        <v>0</v>
      </c>
    </row>
    <row r="221" spans="1:11" x14ac:dyDescent="0.25">
      <c r="A221" s="2"/>
      <c r="B221" s="14"/>
      <c r="C221" s="3" t="s">
        <v>20</v>
      </c>
      <c r="D221" s="4" t="s">
        <v>22</v>
      </c>
      <c r="E221" s="11">
        <f>E220</f>
        <v>0</v>
      </c>
      <c r="F221" s="12"/>
      <c r="G221" s="240" t="str">
        <f t="shared" si="52"/>
        <v>Rate Only</v>
      </c>
      <c r="H221" s="230"/>
      <c r="I221" s="206"/>
      <c r="J221" s="206"/>
      <c r="K221" s="206"/>
    </row>
    <row r="222" spans="1:11" x14ac:dyDescent="0.25">
      <c r="A222" s="2"/>
      <c r="B222" s="14"/>
      <c r="C222" s="3"/>
      <c r="D222" s="4"/>
      <c r="E222" s="11"/>
      <c r="F222" s="12"/>
      <c r="G222" s="240"/>
      <c r="H222" s="230"/>
      <c r="I222" s="206"/>
      <c r="J222" s="206"/>
      <c r="K222" s="206"/>
    </row>
    <row r="223" spans="1:11" x14ac:dyDescent="0.25">
      <c r="A223" s="2" t="s">
        <v>39</v>
      </c>
      <c r="B223" s="14" t="s">
        <v>167</v>
      </c>
      <c r="C223" s="3" t="s">
        <v>18</v>
      </c>
      <c r="D223" s="4" t="s">
        <v>22</v>
      </c>
      <c r="E223" s="11">
        <f>SUM(H223:K223)</f>
        <v>0</v>
      </c>
      <c r="F223" s="12"/>
      <c r="G223" s="240" t="str">
        <f t="shared" ref="G223:G224" si="53">IF(E223=0,"Rate Only",E223*F223)</f>
        <v>Rate Only</v>
      </c>
      <c r="H223" s="230"/>
      <c r="I223" s="206"/>
      <c r="J223" s="206"/>
      <c r="K223" s="206"/>
    </row>
    <row r="224" spans="1:11" x14ac:dyDescent="0.25">
      <c r="A224" s="2"/>
      <c r="B224" s="14"/>
      <c r="C224" s="3" t="s">
        <v>20</v>
      </c>
      <c r="D224" s="4" t="s">
        <v>22</v>
      </c>
      <c r="E224" s="11">
        <f>E223</f>
        <v>0</v>
      </c>
      <c r="F224" s="12"/>
      <c r="G224" s="240" t="str">
        <f t="shared" si="53"/>
        <v>Rate Only</v>
      </c>
      <c r="H224" s="230"/>
      <c r="I224" s="206"/>
      <c r="J224" s="206"/>
      <c r="K224" s="206"/>
    </row>
    <row r="225" spans="1:11" x14ac:dyDescent="0.25">
      <c r="A225" s="2"/>
      <c r="B225" s="14"/>
      <c r="C225" s="3"/>
      <c r="D225" s="4"/>
      <c r="E225" s="11"/>
      <c r="F225" s="12"/>
      <c r="G225" s="240"/>
      <c r="H225" s="230"/>
      <c r="I225" s="206"/>
      <c r="J225" s="206"/>
      <c r="K225" s="206"/>
    </row>
    <row r="226" spans="1:11" x14ac:dyDescent="0.25">
      <c r="A226" s="2" t="s">
        <v>159</v>
      </c>
      <c r="B226" s="14" t="s">
        <v>168</v>
      </c>
      <c r="C226" s="3" t="s">
        <v>18</v>
      </c>
      <c r="D226" s="4" t="s">
        <v>22</v>
      </c>
      <c r="E226" s="11">
        <f>SUM(H226:K226)</f>
        <v>0</v>
      </c>
      <c r="F226" s="12"/>
      <c r="G226" s="240" t="str">
        <f t="shared" ref="G226:G227" si="54">IF(E226=0,"Rate Only",E226*F226)</f>
        <v>Rate Only</v>
      </c>
      <c r="H226" s="230"/>
      <c r="I226" s="206"/>
      <c r="J226" s="206"/>
      <c r="K226" s="206">
        <v>0</v>
      </c>
    </row>
    <row r="227" spans="1:11" x14ac:dyDescent="0.25">
      <c r="A227" s="2"/>
      <c r="B227" s="14"/>
      <c r="C227" s="3" t="s">
        <v>20</v>
      </c>
      <c r="D227" s="4" t="s">
        <v>22</v>
      </c>
      <c r="E227" s="11">
        <f>E226</f>
        <v>0</v>
      </c>
      <c r="F227" s="12"/>
      <c r="G227" s="240" t="str">
        <f t="shared" si="54"/>
        <v>Rate Only</v>
      </c>
      <c r="H227" s="230"/>
      <c r="I227" s="206"/>
      <c r="J227" s="206"/>
      <c r="K227" s="206"/>
    </row>
    <row r="228" spans="1:11" x14ac:dyDescent="0.25">
      <c r="A228" s="2"/>
      <c r="B228" s="14"/>
      <c r="C228" s="3"/>
      <c r="D228" s="4"/>
      <c r="E228" s="11"/>
      <c r="F228" s="12"/>
      <c r="G228" s="240"/>
      <c r="H228" s="230"/>
      <c r="I228" s="206"/>
      <c r="J228" s="206"/>
      <c r="K228" s="206"/>
    </row>
    <row r="229" spans="1:11" x14ac:dyDescent="0.25">
      <c r="A229" s="2" t="s">
        <v>160</v>
      </c>
      <c r="B229" s="14" t="s">
        <v>169</v>
      </c>
      <c r="C229" s="3" t="s">
        <v>18</v>
      </c>
      <c r="D229" s="4" t="s">
        <v>22</v>
      </c>
      <c r="E229" s="11">
        <f>SUM(H229:K229)</f>
        <v>0</v>
      </c>
      <c r="F229" s="12"/>
      <c r="G229" s="240" t="str">
        <f t="shared" ref="G229:G230" si="55">IF(E229=0,"Rate Only",E229*F229)</f>
        <v>Rate Only</v>
      </c>
      <c r="H229" s="230"/>
      <c r="I229" s="206"/>
      <c r="J229" s="206"/>
      <c r="K229" s="206"/>
    </row>
    <row r="230" spans="1:11" x14ac:dyDescent="0.25">
      <c r="A230" s="2"/>
      <c r="B230" s="14"/>
      <c r="C230" s="3" t="s">
        <v>20</v>
      </c>
      <c r="D230" s="4" t="s">
        <v>22</v>
      </c>
      <c r="E230" s="11">
        <f>E229</f>
        <v>0</v>
      </c>
      <c r="F230" s="12"/>
      <c r="G230" s="240" t="str">
        <f t="shared" si="55"/>
        <v>Rate Only</v>
      </c>
      <c r="H230" s="230"/>
      <c r="I230" s="206"/>
      <c r="J230" s="206"/>
      <c r="K230" s="206"/>
    </row>
    <row r="231" spans="1:11" x14ac:dyDescent="0.25">
      <c r="A231" s="2"/>
      <c r="B231" s="14"/>
      <c r="C231" s="3"/>
      <c r="D231" s="4"/>
      <c r="E231" s="11"/>
      <c r="F231" s="12"/>
      <c r="G231" s="240"/>
      <c r="H231" s="230"/>
      <c r="I231" s="206"/>
      <c r="J231" s="206"/>
      <c r="K231" s="206"/>
    </row>
    <row r="232" spans="1:11" x14ac:dyDescent="0.25">
      <c r="A232" s="2" t="s">
        <v>161</v>
      </c>
      <c r="B232" s="14" t="s">
        <v>170</v>
      </c>
      <c r="C232" s="3" t="s">
        <v>18</v>
      </c>
      <c r="D232" s="4" t="s">
        <v>22</v>
      </c>
      <c r="E232" s="11">
        <f>SUM(H232:K232)</f>
        <v>0</v>
      </c>
      <c r="F232" s="12"/>
      <c r="G232" s="240" t="str">
        <f t="shared" ref="G232:G233" si="56">IF(E232=0,"Rate Only",E232*F232)</f>
        <v>Rate Only</v>
      </c>
      <c r="H232" s="230"/>
      <c r="I232" s="206"/>
      <c r="J232" s="206"/>
      <c r="K232" s="206">
        <v>0</v>
      </c>
    </row>
    <row r="233" spans="1:11" x14ac:dyDescent="0.25">
      <c r="A233" s="2"/>
      <c r="B233" s="14"/>
      <c r="C233" s="3" t="s">
        <v>20</v>
      </c>
      <c r="D233" s="4" t="s">
        <v>22</v>
      </c>
      <c r="E233" s="11">
        <f>E232</f>
        <v>0</v>
      </c>
      <c r="G233" s="240" t="str">
        <f t="shared" si="56"/>
        <v>Rate Only</v>
      </c>
      <c r="H233" s="230"/>
      <c r="I233" s="206"/>
      <c r="J233" s="206"/>
      <c r="K233" s="206"/>
    </row>
    <row r="234" spans="1:11" x14ac:dyDescent="0.25">
      <c r="A234" s="2"/>
      <c r="B234" s="14"/>
      <c r="C234" s="3"/>
      <c r="D234" s="4"/>
      <c r="E234" s="11"/>
      <c r="F234" s="12"/>
      <c r="G234" s="240"/>
      <c r="H234" s="230"/>
      <c r="I234" s="206"/>
      <c r="J234" s="206"/>
      <c r="K234" s="206"/>
    </row>
    <row r="235" spans="1:11" x14ac:dyDescent="0.25">
      <c r="A235" s="2" t="s">
        <v>162</v>
      </c>
      <c r="B235" s="14" t="s">
        <v>171</v>
      </c>
      <c r="C235" s="3" t="s">
        <v>18</v>
      </c>
      <c r="D235" s="4" t="s">
        <v>22</v>
      </c>
      <c r="E235" s="11">
        <f>SUM(H235:K235)</f>
        <v>0</v>
      </c>
      <c r="F235" s="12"/>
      <c r="G235" s="240" t="str">
        <f t="shared" ref="G235:G236" si="57">IF(E235=0,"Rate Only",E235*F235)</f>
        <v>Rate Only</v>
      </c>
      <c r="H235" s="230"/>
      <c r="I235" s="206"/>
      <c r="J235" s="206"/>
      <c r="K235" s="206">
        <v>0</v>
      </c>
    </row>
    <row r="236" spans="1:11" x14ac:dyDescent="0.25">
      <c r="A236" s="2"/>
      <c r="B236" s="14"/>
      <c r="C236" s="3" t="s">
        <v>20</v>
      </c>
      <c r="D236" s="4" t="s">
        <v>22</v>
      </c>
      <c r="E236" s="11">
        <f>E235</f>
        <v>0</v>
      </c>
      <c r="F236" s="12"/>
      <c r="G236" s="240" t="str">
        <f t="shared" si="57"/>
        <v>Rate Only</v>
      </c>
      <c r="H236" s="230"/>
      <c r="I236" s="206"/>
      <c r="J236" s="206"/>
      <c r="K236" s="206"/>
    </row>
    <row r="237" spans="1:11" x14ac:dyDescent="0.25">
      <c r="A237" s="2"/>
      <c r="B237" s="14"/>
      <c r="C237" s="3"/>
      <c r="D237" s="4"/>
      <c r="E237" s="11"/>
      <c r="F237" s="12"/>
      <c r="G237" s="240"/>
      <c r="H237" s="230"/>
      <c r="I237" s="206"/>
      <c r="J237" s="206"/>
      <c r="K237" s="206"/>
    </row>
    <row r="238" spans="1:11" x14ac:dyDescent="0.25">
      <c r="A238" s="2" t="s">
        <v>163</v>
      </c>
      <c r="B238" s="14" t="s">
        <v>172</v>
      </c>
      <c r="C238" s="3" t="s">
        <v>18</v>
      </c>
      <c r="D238" s="4" t="s">
        <v>22</v>
      </c>
      <c r="E238" s="11">
        <f>SUM(H238:K238)</f>
        <v>0</v>
      </c>
      <c r="F238" s="12"/>
      <c r="G238" s="240" t="str">
        <f t="shared" ref="G238:G239" si="58">IF(E238=0,"Rate Only",E238*F238)</f>
        <v>Rate Only</v>
      </c>
      <c r="H238" s="230"/>
      <c r="I238" s="206"/>
      <c r="J238" s="206"/>
      <c r="K238" s="206"/>
    </row>
    <row r="239" spans="1:11" x14ac:dyDescent="0.25">
      <c r="A239" s="2"/>
      <c r="B239" s="14"/>
      <c r="C239" s="3" t="s">
        <v>20</v>
      </c>
      <c r="D239" s="4" t="s">
        <v>22</v>
      </c>
      <c r="E239" s="11">
        <f>E238</f>
        <v>0</v>
      </c>
      <c r="F239" s="12"/>
      <c r="G239" s="240" t="str">
        <f t="shared" si="58"/>
        <v>Rate Only</v>
      </c>
      <c r="H239" s="230"/>
      <c r="I239" s="206"/>
      <c r="J239" s="206"/>
      <c r="K239" s="206"/>
    </row>
    <row r="240" spans="1:11" x14ac:dyDescent="0.25">
      <c r="A240" s="2"/>
      <c r="B240" s="14"/>
      <c r="C240" s="3"/>
      <c r="D240" s="4"/>
      <c r="E240" s="11"/>
      <c r="F240" s="12"/>
      <c r="G240" s="240"/>
      <c r="H240" s="230"/>
      <c r="I240" s="206"/>
      <c r="J240" s="206"/>
      <c r="K240" s="206"/>
    </row>
    <row r="241" spans="1:11" x14ac:dyDescent="0.25">
      <c r="A241" s="2">
        <v>2.4</v>
      </c>
      <c r="B241" s="64" t="s">
        <v>173</v>
      </c>
      <c r="C241" s="3"/>
      <c r="D241" s="4"/>
      <c r="E241" s="11"/>
      <c r="F241" s="12"/>
      <c r="G241" s="240"/>
      <c r="H241" s="230"/>
      <c r="I241" s="206"/>
      <c r="J241" s="206"/>
      <c r="K241" s="206"/>
    </row>
    <row r="242" spans="1:11" x14ac:dyDescent="0.25">
      <c r="A242" s="2"/>
      <c r="B242" s="64"/>
      <c r="C242" s="3"/>
      <c r="D242" s="4"/>
      <c r="E242" s="11"/>
      <c r="F242" s="12"/>
      <c r="G242" s="240"/>
      <c r="H242" s="230"/>
      <c r="I242" s="206"/>
      <c r="J242" s="206"/>
      <c r="K242" s="206"/>
    </row>
    <row r="243" spans="1:11" ht="33" customHeight="1" x14ac:dyDescent="0.25">
      <c r="A243" s="2"/>
      <c r="B243" s="104" t="s">
        <v>187</v>
      </c>
      <c r="C243" s="3"/>
      <c r="D243" s="4"/>
      <c r="E243" s="11"/>
      <c r="F243" s="12"/>
      <c r="G243" s="240"/>
      <c r="H243" s="230"/>
      <c r="I243" s="206"/>
      <c r="J243" s="206"/>
      <c r="K243" s="206"/>
    </row>
    <row r="244" spans="1:11" x14ac:dyDescent="0.25">
      <c r="A244" s="2"/>
      <c r="B244" s="14"/>
      <c r="C244" s="3"/>
      <c r="D244" s="4"/>
      <c r="E244" s="11"/>
      <c r="F244" s="12"/>
      <c r="G244" s="240"/>
      <c r="H244" s="230"/>
      <c r="I244" s="206"/>
      <c r="J244" s="206"/>
      <c r="K244" s="206"/>
    </row>
    <row r="245" spans="1:11" x14ac:dyDescent="0.25">
      <c r="A245" s="15" t="s">
        <v>129</v>
      </c>
      <c r="B245" s="14" t="s">
        <v>145</v>
      </c>
      <c r="C245" s="3" t="s">
        <v>18</v>
      </c>
      <c r="D245" s="4" t="s">
        <v>185</v>
      </c>
      <c r="E245" s="11">
        <f>SUM(H245:K245)</f>
        <v>0</v>
      </c>
      <c r="F245" s="12"/>
      <c r="G245" s="240" t="str">
        <f t="shared" ref="G245:G246" si="59">IF(E245=0,"Rate Only",E245*F245)</f>
        <v>Rate Only</v>
      </c>
      <c r="H245" s="230"/>
      <c r="I245" s="206"/>
      <c r="J245" s="206"/>
      <c r="K245" s="206"/>
    </row>
    <row r="246" spans="1:11" x14ac:dyDescent="0.25">
      <c r="A246" s="2"/>
      <c r="B246" s="14"/>
      <c r="C246" s="3" t="s">
        <v>20</v>
      </c>
      <c r="D246" s="4" t="s">
        <v>185</v>
      </c>
      <c r="E246" s="11">
        <f>E245</f>
        <v>0</v>
      </c>
      <c r="F246" s="12"/>
      <c r="G246" s="240" t="str">
        <f t="shared" si="59"/>
        <v>Rate Only</v>
      </c>
      <c r="H246" s="230"/>
      <c r="I246" s="206"/>
      <c r="J246" s="206"/>
      <c r="K246" s="206"/>
    </row>
    <row r="247" spans="1:11" x14ac:dyDescent="0.25">
      <c r="A247" s="2"/>
      <c r="B247" s="14"/>
      <c r="C247" s="3"/>
      <c r="D247" s="4"/>
      <c r="E247" s="11"/>
      <c r="F247" s="12"/>
      <c r="G247" s="240"/>
      <c r="H247" s="230"/>
      <c r="I247" s="206"/>
      <c r="J247" s="206"/>
      <c r="K247" s="206"/>
    </row>
    <row r="248" spans="1:11" x14ac:dyDescent="0.25">
      <c r="A248" s="15" t="s">
        <v>130</v>
      </c>
      <c r="B248" s="14" t="s">
        <v>144</v>
      </c>
      <c r="C248" s="3" t="s">
        <v>18</v>
      </c>
      <c r="D248" s="4" t="s">
        <v>185</v>
      </c>
      <c r="E248" s="11">
        <f>SUM(H248:K248)</f>
        <v>0</v>
      </c>
      <c r="F248" s="12"/>
      <c r="G248" s="240" t="str">
        <f t="shared" ref="G248:G249" si="60">IF(E248=0,"Rate Only",E248*F248)</f>
        <v>Rate Only</v>
      </c>
      <c r="H248" s="230"/>
      <c r="I248" s="206"/>
      <c r="J248" s="206"/>
      <c r="K248" s="206"/>
    </row>
    <row r="249" spans="1:11" x14ac:dyDescent="0.25">
      <c r="A249" s="2"/>
      <c r="B249" s="14"/>
      <c r="C249" s="3" t="s">
        <v>20</v>
      </c>
      <c r="D249" s="4" t="s">
        <v>185</v>
      </c>
      <c r="E249" s="11">
        <f>E248</f>
        <v>0</v>
      </c>
      <c r="F249" s="12"/>
      <c r="G249" s="240" t="str">
        <f t="shared" si="60"/>
        <v>Rate Only</v>
      </c>
      <c r="H249" s="230"/>
      <c r="I249" s="206"/>
      <c r="J249" s="206"/>
      <c r="K249" s="206"/>
    </row>
    <row r="250" spans="1:11" x14ac:dyDescent="0.25">
      <c r="A250" s="2"/>
      <c r="B250" s="14"/>
      <c r="C250" s="3"/>
      <c r="D250" s="4"/>
      <c r="E250" s="11"/>
      <c r="F250" s="12"/>
      <c r="G250" s="240"/>
      <c r="H250" s="230"/>
      <c r="I250" s="206"/>
      <c r="J250" s="206"/>
      <c r="K250" s="206"/>
    </row>
    <row r="251" spans="1:11" x14ac:dyDescent="0.25">
      <c r="A251" s="15" t="s">
        <v>131</v>
      </c>
      <c r="B251" s="14" t="s">
        <v>146</v>
      </c>
      <c r="C251" s="3" t="s">
        <v>18</v>
      </c>
      <c r="D251" s="4" t="s">
        <v>185</v>
      </c>
      <c r="E251" s="11">
        <f>SUM(H251:K251)</f>
        <v>10</v>
      </c>
      <c r="F251" s="12"/>
      <c r="G251" s="240">
        <f t="shared" ref="G251:G252" si="61">IF(E251=0,"Rate Only",E251*F251)</f>
        <v>0</v>
      </c>
      <c r="H251" s="230"/>
      <c r="I251" s="206"/>
      <c r="J251" s="206"/>
      <c r="K251" s="206">
        <v>10</v>
      </c>
    </row>
    <row r="252" spans="1:11" x14ac:dyDescent="0.25">
      <c r="A252" s="2"/>
      <c r="B252" s="14"/>
      <c r="C252" s="3" t="s">
        <v>20</v>
      </c>
      <c r="D252" s="4" t="s">
        <v>185</v>
      </c>
      <c r="E252" s="11">
        <f>E251</f>
        <v>10</v>
      </c>
      <c r="F252" s="12"/>
      <c r="G252" s="240">
        <f t="shared" si="61"/>
        <v>0</v>
      </c>
      <c r="H252" s="230"/>
      <c r="I252" s="206"/>
      <c r="J252" s="206"/>
      <c r="K252" s="206"/>
    </row>
    <row r="253" spans="1:11" x14ac:dyDescent="0.25">
      <c r="A253" s="2"/>
      <c r="B253" s="14"/>
      <c r="C253" s="3"/>
      <c r="D253" s="4"/>
      <c r="E253" s="11"/>
      <c r="F253" s="12"/>
      <c r="G253" s="240"/>
      <c r="H253" s="230"/>
      <c r="I253" s="206"/>
      <c r="J253" s="206"/>
      <c r="K253" s="206"/>
    </row>
    <row r="254" spans="1:11" x14ac:dyDescent="0.25">
      <c r="A254" s="15" t="s">
        <v>142</v>
      </c>
      <c r="B254" s="14" t="s">
        <v>147</v>
      </c>
      <c r="C254" s="3" t="s">
        <v>18</v>
      </c>
      <c r="D254" s="4" t="s">
        <v>185</v>
      </c>
      <c r="E254" s="11">
        <f>SUM(H254:K254)</f>
        <v>0</v>
      </c>
      <c r="F254" s="12"/>
      <c r="G254" s="240" t="str">
        <f t="shared" ref="G254:G255" si="62">IF(E254=0,"Rate Only",E254*F254)</f>
        <v>Rate Only</v>
      </c>
      <c r="H254" s="230"/>
      <c r="I254" s="206"/>
      <c r="J254" s="206"/>
      <c r="K254" s="206"/>
    </row>
    <row r="255" spans="1:11" x14ac:dyDescent="0.25">
      <c r="A255" s="2"/>
      <c r="B255" s="14"/>
      <c r="C255" s="3" t="s">
        <v>20</v>
      </c>
      <c r="D255" s="4" t="s">
        <v>185</v>
      </c>
      <c r="E255" s="11">
        <f>E254</f>
        <v>0</v>
      </c>
      <c r="F255" s="12"/>
      <c r="G255" s="240" t="str">
        <f t="shared" si="62"/>
        <v>Rate Only</v>
      </c>
      <c r="H255" s="230"/>
      <c r="I255" s="206"/>
      <c r="J255" s="206"/>
      <c r="K255" s="206"/>
    </row>
    <row r="256" spans="1:11" x14ac:dyDescent="0.25">
      <c r="A256" s="2"/>
      <c r="B256" s="14"/>
      <c r="C256" s="3"/>
      <c r="D256" s="4"/>
      <c r="E256" s="11"/>
      <c r="F256" s="12"/>
      <c r="G256" s="240"/>
      <c r="H256" s="230"/>
      <c r="I256" s="206"/>
      <c r="J256" s="206"/>
      <c r="K256" s="206"/>
    </row>
    <row r="257" spans="1:11" x14ac:dyDescent="0.25">
      <c r="A257" s="15" t="s">
        <v>174</v>
      </c>
      <c r="B257" s="14" t="s">
        <v>148</v>
      </c>
      <c r="C257" s="3" t="s">
        <v>18</v>
      </c>
      <c r="D257" s="4" t="s">
        <v>185</v>
      </c>
      <c r="E257" s="11">
        <f>SUM(H257:K257)</f>
        <v>4</v>
      </c>
      <c r="F257" s="12"/>
      <c r="G257" s="240">
        <f t="shared" ref="G257:G258" si="63">IF(E257=0,"Rate Only",E257*F257)</f>
        <v>0</v>
      </c>
      <c r="H257" s="230"/>
      <c r="I257" s="206"/>
      <c r="J257" s="206"/>
      <c r="K257" s="206">
        <v>4</v>
      </c>
    </row>
    <row r="258" spans="1:11" x14ac:dyDescent="0.25">
      <c r="A258" s="2"/>
      <c r="B258" s="14"/>
      <c r="C258" s="3" t="s">
        <v>20</v>
      </c>
      <c r="D258" s="4" t="s">
        <v>185</v>
      </c>
      <c r="E258" s="11">
        <f>E257</f>
        <v>4</v>
      </c>
      <c r="F258" s="12"/>
      <c r="G258" s="240">
        <f t="shared" si="63"/>
        <v>0</v>
      </c>
      <c r="H258" s="230"/>
      <c r="I258" s="206"/>
      <c r="J258" s="206"/>
      <c r="K258" s="206"/>
    </row>
    <row r="259" spans="1:11" x14ac:dyDescent="0.25">
      <c r="A259" s="2"/>
      <c r="B259" s="14"/>
      <c r="C259" s="3"/>
      <c r="D259" s="4"/>
      <c r="E259" s="11"/>
      <c r="F259" s="12"/>
      <c r="G259" s="240"/>
      <c r="H259" s="230"/>
      <c r="I259" s="206"/>
      <c r="J259" s="206"/>
      <c r="K259" s="206"/>
    </row>
    <row r="260" spans="1:11" x14ac:dyDescent="0.25">
      <c r="A260" s="15" t="s">
        <v>175</v>
      </c>
      <c r="B260" s="14" t="s">
        <v>149</v>
      </c>
      <c r="C260" s="3" t="s">
        <v>18</v>
      </c>
      <c r="D260" s="4" t="s">
        <v>185</v>
      </c>
      <c r="E260" s="11">
        <f>SUM(H260:K260)</f>
        <v>24</v>
      </c>
      <c r="F260" s="12"/>
      <c r="G260" s="240">
        <f t="shared" ref="G260:G261" si="64">IF(E260=0,"Rate Only",E260*F260)</f>
        <v>0</v>
      </c>
      <c r="H260" s="230"/>
      <c r="I260" s="206"/>
      <c r="J260" s="206"/>
      <c r="K260" s="206">
        <v>24</v>
      </c>
    </row>
    <row r="261" spans="1:11" x14ac:dyDescent="0.25">
      <c r="A261" s="2"/>
      <c r="B261" s="14"/>
      <c r="C261" s="3" t="s">
        <v>20</v>
      </c>
      <c r="D261" s="4" t="s">
        <v>185</v>
      </c>
      <c r="E261" s="11">
        <f>E260</f>
        <v>24</v>
      </c>
      <c r="F261" s="12"/>
      <c r="G261" s="240">
        <f t="shared" si="64"/>
        <v>0</v>
      </c>
      <c r="H261" s="230"/>
      <c r="I261" s="206"/>
      <c r="J261" s="206"/>
      <c r="K261" s="206"/>
    </row>
    <row r="262" spans="1:11" x14ac:dyDescent="0.25">
      <c r="A262" s="2"/>
      <c r="B262" s="14"/>
      <c r="C262" s="3"/>
      <c r="D262" s="4"/>
      <c r="E262" s="11"/>
      <c r="F262" s="12"/>
      <c r="G262" s="240"/>
      <c r="H262" s="230"/>
      <c r="I262" s="206"/>
      <c r="J262" s="206"/>
      <c r="K262" s="206"/>
    </row>
    <row r="263" spans="1:11" x14ac:dyDescent="0.25">
      <c r="A263" s="15" t="s">
        <v>176</v>
      </c>
      <c r="B263" s="14" t="s">
        <v>150</v>
      </c>
      <c r="C263" s="3" t="s">
        <v>18</v>
      </c>
      <c r="D263" s="4" t="s">
        <v>185</v>
      </c>
      <c r="E263" s="11">
        <f>SUM(H263:K263)</f>
        <v>0</v>
      </c>
      <c r="F263" s="12"/>
      <c r="G263" s="240" t="str">
        <f t="shared" ref="G263:G264" si="65">IF(E263=0,"Rate Only",E263*F263)</f>
        <v>Rate Only</v>
      </c>
      <c r="H263" s="230"/>
      <c r="I263" s="206"/>
      <c r="J263" s="206"/>
      <c r="K263" s="206"/>
    </row>
    <row r="264" spans="1:11" x14ac:dyDescent="0.25">
      <c r="A264" s="2"/>
      <c r="B264" s="14"/>
      <c r="C264" s="3" t="s">
        <v>20</v>
      </c>
      <c r="D264" s="4" t="s">
        <v>185</v>
      </c>
      <c r="E264" s="11">
        <f>E263</f>
        <v>0</v>
      </c>
      <c r="F264" s="12"/>
      <c r="G264" s="240" t="str">
        <f t="shared" si="65"/>
        <v>Rate Only</v>
      </c>
      <c r="H264" s="230"/>
      <c r="I264" s="206"/>
      <c r="J264" s="206"/>
      <c r="K264" s="206"/>
    </row>
    <row r="265" spans="1:11" x14ac:dyDescent="0.25">
      <c r="A265" s="2"/>
      <c r="B265" s="14"/>
      <c r="C265" s="3"/>
      <c r="D265" s="4"/>
      <c r="E265" s="11"/>
      <c r="F265" s="12"/>
      <c r="G265" s="240"/>
      <c r="H265" s="230"/>
      <c r="I265" s="206"/>
      <c r="J265" s="206"/>
      <c r="K265" s="206"/>
    </row>
    <row r="266" spans="1:11" x14ac:dyDescent="0.25">
      <c r="A266" s="15" t="s">
        <v>177</v>
      </c>
      <c r="B266" s="14" t="s">
        <v>151</v>
      </c>
      <c r="C266" s="3" t="s">
        <v>18</v>
      </c>
      <c r="D266" s="4" t="s">
        <v>185</v>
      </c>
      <c r="E266" s="11">
        <f>SUM(H266:K266)</f>
        <v>20</v>
      </c>
      <c r="F266" s="12"/>
      <c r="G266" s="240">
        <f t="shared" ref="G266:G267" si="66">IF(E266=0,"Rate Only",E266*F266)</f>
        <v>0</v>
      </c>
      <c r="H266" s="230"/>
      <c r="I266" s="206"/>
      <c r="J266" s="206"/>
      <c r="K266" s="206">
        <v>20</v>
      </c>
    </row>
    <row r="267" spans="1:11" x14ac:dyDescent="0.25">
      <c r="A267" s="2"/>
      <c r="B267" s="14"/>
      <c r="C267" s="3" t="s">
        <v>20</v>
      </c>
      <c r="D267" s="4" t="s">
        <v>185</v>
      </c>
      <c r="E267" s="11">
        <f>E266</f>
        <v>20</v>
      </c>
      <c r="F267" s="12"/>
      <c r="G267" s="240">
        <f t="shared" si="66"/>
        <v>0</v>
      </c>
      <c r="H267" s="230"/>
      <c r="I267" s="206"/>
      <c r="J267" s="206"/>
      <c r="K267" s="206"/>
    </row>
    <row r="268" spans="1:11" x14ac:dyDescent="0.25">
      <c r="A268" s="2"/>
      <c r="B268" s="14"/>
      <c r="C268" s="3"/>
      <c r="D268" s="4"/>
      <c r="E268" s="11"/>
      <c r="F268" s="12"/>
      <c r="G268" s="240"/>
      <c r="H268" s="230"/>
      <c r="I268" s="206"/>
      <c r="J268" s="206"/>
      <c r="K268" s="206"/>
    </row>
    <row r="269" spans="1:11" x14ac:dyDescent="0.25">
      <c r="A269" s="15" t="s">
        <v>178</v>
      </c>
      <c r="B269" s="14" t="s">
        <v>152</v>
      </c>
      <c r="C269" s="3" t="s">
        <v>18</v>
      </c>
      <c r="D269" s="4" t="s">
        <v>185</v>
      </c>
      <c r="E269" s="11">
        <f>SUM(H269:K269)</f>
        <v>0</v>
      </c>
      <c r="F269" s="12"/>
      <c r="G269" s="240" t="str">
        <f t="shared" ref="G269:G270" si="67">IF(E269=0,"Rate Only",E269*F269)</f>
        <v>Rate Only</v>
      </c>
      <c r="H269" s="230"/>
      <c r="I269" s="206"/>
      <c r="J269" s="206"/>
      <c r="K269" s="206">
        <v>0</v>
      </c>
    </row>
    <row r="270" spans="1:11" x14ac:dyDescent="0.25">
      <c r="A270" s="2"/>
      <c r="B270" s="14"/>
      <c r="C270" s="3" t="s">
        <v>20</v>
      </c>
      <c r="D270" s="4" t="s">
        <v>185</v>
      </c>
      <c r="E270" s="11">
        <f>E269</f>
        <v>0</v>
      </c>
      <c r="F270" s="12"/>
      <c r="G270" s="240" t="str">
        <f t="shared" si="67"/>
        <v>Rate Only</v>
      </c>
      <c r="H270" s="230"/>
      <c r="I270" s="206"/>
      <c r="J270" s="206"/>
      <c r="K270" s="206"/>
    </row>
    <row r="271" spans="1:11" x14ac:dyDescent="0.25">
      <c r="A271" s="2"/>
      <c r="B271" s="14"/>
      <c r="C271" s="3"/>
      <c r="D271" s="4"/>
      <c r="E271" s="11"/>
      <c r="F271" s="12"/>
      <c r="G271" s="240"/>
      <c r="H271" s="230"/>
      <c r="I271" s="206"/>
      <c r="J271" s="206"/>
      <c r="K271" s="206"/>
    </row>
    <row r="272" spans="1:11" x14ac:dyDescent="0.25">
      <c r="A272" s="15" t="s">
        <v>179</v>
      </c>
      <c r="B272" s="14" t="s">
        <v>153</v>
      </c>
      <c r="C272" s="3" t="s">
        <v>18</v>
      </c>
      <c r="D272" s="4" t="s">
        <v>185</v>
      </c>
      <c r="E272" s="11">
        <f>SUM(H272:K272)</f>
        <v>4</v>
      </c>
      <c r="F272" s="12"/>
      <c r="G272" s="240">
        <f t="shared" ref="G272:G273" si="68">IF(E272=0,"Rate Only",E272*F272)</f>
        <v>0</v>
      </c>
      <c r="H272" s="230"/>
      <c r="I272" s="206"/>
      <c r="J272" s="206"/>
      <c r="K272" s="206">
        <v>4</v>
      </c>
    </row>
    <row r="273" spans="1:11" x14ac:dyDescent="0.25">
      <c r="A273" s="2"/>
      <c r="B273" s="14"/>
      <c r="C273" s="3" t="s">
        <v>20</v>
      </c>
      <c r="D273" s="4" t="s">
        <v>185</v>
      </c>
      <c r="E273" s="11">
        <f>E272</f>
        <v>4</v>
      </c>
      <c r="F273" s="12"/>
      <c r="G273" s="240">
        <f t="shared" si="68"/>
        <v>0</v>
      </c>
      <c r="H273" s="230"/>
      <c r="I273" s="206"/>
      <c r="J273" s="206"/>
      <c r="K273" s="206"/>
    </row>
    <row r="274" spans="1:11" x14ac:dyDescent="0.25">
      <c r="A274" s="2"/>
      <c r="B274" s="14"/>
      <c r="C274" s="3"/>
      <c r="D274" s="4"/>
      <c r="E274" s="11"/>
      <c r="F274" s="12"/>
      <c r="G274" s="240"/>
      <c r="H274" s="230"/>
      <c r="I274" s="206"/>
      <c r="J274" s="206"/>
      <c r="K274" s="206"/>
    </row>
    <row r="275" spans="1:11" x14ac:dyDescent="0.25">
      <c r="A275" s="15" t="s">
        <v>180</v>
      </c>
      <c r="B275" s="14" t="s">
        <v>154</v>
      </c>
      <c r="C275" s="3" t="s">
        <v>18</v>
      </c>
      <c r="D275" s="4" t="s">
        <v>185</v>
      </c>
      <c r="E275" s="11">
        <f>SUM(H275:K275)</f>
        <v>8</v>
      </c>
      <c r="F275" s="12"/>
      <c r="G275" s="240">
        <f t="shared" ref="G275:G276" si="69">IF(E275=0,"Rate Only",E275*F275)</f>
        <v>0</v>
      </c>
      <c r="H275" s="230"/>
      <c r="I275" s="206"/>
      <c r="J275" s="206"/>
      <c r="K275" s="206">
        <v>8</v>
      </c>
    </row>
    <row r="276" spans="1:11" x14ac:dyDescent="0.25">
      <c r="A276" s="2"/>
      <c r="B276" s="14"/>
      <c r="C276" s="3" t="s">
        <v>20</v>
      </c>
      <c r="D276" s="4" t="s">
        <v>185</v>
      </c>
      <c r="E276" s="11">
        <f>E275</f>
        <v>8</v>
      </c>
      <c r="F276" s="12"/>
      <c r="G276" s="240">
        <f t="shared" si="69"/>
        <v>0</v>
      </c>
      <c r="H276" s="230"/>
      <c r="I276" s="206"/>
      <c r="J276" s="206"/>
      <c r="K276" s="206"/>
    </row>
    <row r="277" spans="1:11" x14ac:dyDescent="0.25">
      <c r="A277" s="2"/>
      <c r="B277" s="14"/>
      <c r="C277" s="3"/>
      <c r="D277" s="4"/>
      <c r="E277" s="11"/>
      <c r="F277" s="12"/>
      <c r="G277" s="240"/>
      <c r="H277" s="230"/>
      <c r="I277" s="206"/>
      <c r="J277" s="206"/>
      <c r="K277" s="206"/>
    </row>
    <row r="278" spans="1:11" x14ac:dyDescent="0.25">
      <c r="A278" s="15" t="s">
        <v>181</v>
      </c>
      <c r="B278" s="14" t="s">
        <v>155</v>
      </c>
      <c r="C278" s="3" t="s">
        <v>18</v>
      </c>
      <c r="D278" s="4" t="s">
        <v>185</v>
      </c>
      <c r="E278" s="11">
        <f>SUM(H278:K278)</f>
        <v>0</v>
      </c>
      <c r="F278" s="12"/>
      <c r="G278" s="240" t="str">
        <f t="shared" ref="G278:G279" si="70">IF(E278=0,"Rate Only",E278*F278)</f>
        <v>Rate Only</v>
      </c>
      <c r="H278" s="230"/>
      <c r="I278" s="206"/>
      <c r="J278" s="206"/>
      <c r="K278" s="206">
        <v>0</v>
      </c>
    </row>
    <row r="279" spans="1:11" x14ac:dyDescent="0.25">
      <c r="A279" s="2"/>
      <c r="B279" s="14"/>
      <c r="C279" s="3" t="s">
        <v>20</v>
      </c>
      <c r="D279" s="4" t="s">
        <v>185</v>
      </c>
      <c r="E279" s="11">
        <f>E278</f>
        <v>0</v>
      </c>
      <c r="F279" s="12"/>
      <c r="G279" s="240" t="str">
        <f t="shared" si="70"/>
        <v>Rate Only</v>
      </c>
      <c r="H279" s="230"/>
      <c r="I279" s="206"/>
      <c r="J279" s="206"/>
      <c r="K279" s="206"/>
    </row>
    <row r="280" spans="1:11" x14ac:dyDescent="0.25">
      <c r="A280" s="2"/>
      <c r="B280" s="14"/>
      <c r="C280" s="3"/>
      <c r="D280" s="4"/>
      <c r="E280" s="11"/>
      <c r="F280" s="12"/>
      <c r="G280" s="240"/>
      <c r="H280" s="230"/>
      <c r="I280" s="206"/>
      <c r="J280" s="206"/>
      <c r="K280" s="206"/>
    </row>
    <row r="281" spans="1:11" x14ac:dyDescent="0.25">
      <c r="A281" s="15" t="s">
        <v>182</v>
      </c>
      <c r="B281" s="14" t="s">
        <v>156</v>
      </c>
      <c r="C281" s="3" t="s">
        <v>18</v>
      </c>
      <c r="D281" s="4" t="s">
        <v>185</v>
      </c>
      <c r="E281" s="11">
        <f>SUM(H281:K281)</f>
        <v>0</v>
      </c>
      <c r="F281" s="12"/>
      <c r="G281" s="240" t="str">
        <f t="shared" ref="G281:G282" si="71">IF(E281=0,"Rate Only",E281*F281)</f>
        <v>Rate Only</v>
      </c>
      <c r="H281" s="230"/>
      <c r="I281" s="206"/>
      <c r="J281" s="206"/>
      <c r="K281" s="206"/>
    </row>
    <row r="282" spans="1:11" x14ac:dyDescent="0.25">
      <c r="A282" s="2"/>
      <c r="B282" s="14"/>
      <c r="C282" s="3" t="s">
        <v>20</v>
      </c>
      <c r="D282" s="4" t="s">
        <v>185</v>
      </c>
      <c r="E282" s="11">
        <f>E281</f>
        <v>0</v>
      </c>
      <c r="F282" s="12"/>
      <c r="G282" s="240" t="str">
        <f t="shared" si="71"/>
        <v>Rate Only</v>
      </c>
      <c r="H282" s="230"/>
      <c r="I282" s="206"/>
      <c r="J282" s="206"/>
      <c r="K282" s="206"/>
    </row>
    <row r="283" spans="1:11" x14ac:dyDescent="0.25">
      <c r="A283" s="2"/>
      <c r="B283" s="14"/>
      <c r="C283" s="3"/>
      <c r="D283" s="4"/>
      <c r="E283" s="11"/>
      <c r="F283" s="12"/>
      <c r="G283" s="240"/>
      <c r="H283" s="230"/>
      <c r="I283" s="206"/>
      <c r="J283" s="206"/>
      <c r="K283" s="206"/>
    </row>
    <row r="284" spans="1:11" x14ac:dyDescent="0.25">
      <c r="A284" s="15" t="s">
        <v>183</v>
      </c>
      <c r="B284" s="14" t="s">
        <v>157</v>
      </c>
      <c r="C284" s="3" t="s">
        <v>18</v>
      </c>
      <c r="D284" s="4" t="s">
        <v>185</v>
      </c>
      <c r="E284" s="11">
        <f>SUM(H284:K284)</f>
        <v>0</v>
      </c>
      <c r="F284" s="12"/>
      <c r="G284" s="240" t="str">
        <f t="shared" ref="G284:G285" si="72">IF(E284=0,"Rate Only",E284*F284)</f>
        <v>Rate Only</v>
      </c>
      <c r="H284" s="230"/>
      <c r="I284" s="206"/>
      <c r="J284" s="206"/>
      <c r="K284" s="206"/>
    </row>
    <row r="285" spans="1:11" x14ac:dyDescent="0.25">
      <c r="A285" s="2"/>
      <c r="B285" s="14"/>
      <c r="C285" s="3" t="s">
        <v>20</v>
      </c>
      <c r="D285" s="4" t="s">
        <v>185</v>
      </c>
      <c r="E285" s="11">
        <f>E284</f>
        <v>0</v>
      </c>
      <c r="F285" s="12"/>
      <c r="G285" s="240" t="str">
        <f t="shared" si="72"/>
        <v>Rate Only</v>
      </c>
      <c r="H285" s="230"/>
      <c r="I285" s="206"/>
      <c r="J285" s="206"/>
      <c r="K285" s="206"/>
    </row>
    <row r="286" spans="1:11" x14ac:dyDescent="0.25">
      <c r="A286" s="2"/>
      <c r="B286" s="14"/>
      <c r="C286" s="3"/>
      <c r="D286" s="4"/>
      <c r="E286" s="11"/>
      <c r="F286" s="12"/>
      <c r="G286" s="240"/>
      <c r="H286" s="230"/>
      <c r="I286" s="206"/>
      <c r="J286" s="206"/>
      <c r="K286" s="206"/>
    </row>
    <row r="287" spans="1:11" x14ac:dyDescent="0.25">
      <c r="A287" s="15" t="s">
        <v>184</v>
      </c>
      <c r="B287" s="14" t="s">
        <v>158</v>
      </c>
      <c r="C287" s="3" t="s">
        <v>18</v>
      </c>
      <c r="D287" s="4" t="s">
        <v>185</v>
      </c>
      <c r="E287" s="11">
        <f>SUM(H287:K287)</f>
        <v>0</v>
      </c>
      <c r="F287" s="12"/>
      <c r="G287" s="240" t="str">
        <f t="shared" ref="G287:G288" si="73">IF(E287=0,"Rate Only",E287*F287)</f>
        <v>Rate Only</v>
      </c>
      <c r="H287" s="230"/>
      <c r="I287" s="206"/>
      <c r="J287" s="206"/>
      <c r="K287" s="206"/>
    </row>
    <row r="288" spans="1:11" x14ac:dyDescent="0.25">
      <c r="A288" s="2"/>
      <c r="B288" s="14"/>
      <c r="C288" s="3" t="s">
        <v>20</v>
      </c>
      <c r="D288" s="4" t="s">
        <v>185</v>
      </c>
      <c r="E288" s="11">
        <f>E287</f>
        <v>0</v>
      </c>
      <c r="F288" s="12"/>
      <c r="G288" s="240" t="str">
        <f t="shared" si="73"/>
        <v>Rate Only</v>
      </c>
      <c r="H288" s="230"/>
      <c r="I288" s="206"/>
      <c r="J288" s="206"/>
      <c r="K288" s="206"/>
    </row>
    <row r="289" spans="1:11" x14ac:dyDescent="0.25">
      <c r="A289" s="2"/>
      <c r="B289" s="14"/>
      <c r="C289" s="3"/>
      <c r="D289" s="4"/>
      <c r="E289" s="11"/>
      <c r="F289" s="12"/>
      <c r="G289" s="240"/>
      <c r="H289" s="230"/>
      <c r="I289" s="206"/>
      <c r="J289" s="206"/>
      <c r="K289" s="206"/>
    </row>
    <row r="290" spans="1:11" x14ac:dyDescent="0.25">
      <c r="A290" s="15" t="s">
        <v>395</v>
      </c>
      <c r="B290" s="14" t="s">
        <v>394</v>
      </c>
      <c r="C290" s="3" t="s">
        <v>18</v>
      </c>
      <c r="D290" s="4" t="s">
        <v>185</v>
      </c>
      <c r="E290" s="11">
        <f>SUM(H290:K290)</f>
        <v>0</v>
      </c>
      <c r="F290" s="12"/>
      <c r="G290" s="240" t="str">
        <f t="shared" ref="G290:G291" si="74">IF(E290=0,"Rate Only",E290*F290)</f>
        <v>Rate Only</v>
      </c>
      <c r="H290" s="230"/>
      <c r="I290" s="206"/>
      <c r="J290" s="206"/>
      <c r="K290" s="206"/>
    </row>
    <row r="291" spans="1:11" x14ac:dyDescent="0.25">
      <c r="A291" s="2"/>
      <c r="B291" s="14"/>
      <c r="C291" s="3" t="s">
        <v>20</v>
      </c>
      <c r="D291" s="4" t="s">
        <v>185</v>
      </c>
      <c r="E291" s="11">
        <f>E290</f>
        <v>0</v>
      </c>
      <c r="F291" s="12"/>
      <c r="G291" s="240" t="str">
        <f t="shared" si="74"/>
        <v>Rate Only</v>
      </c>
      <c r="H291" s="230"/>
      <c r="I291" s="206"/>
      <c r="J291" s="206"/>
      <c r="K291" s="206"/>
    </row>
    <row r="292" spans="1:11" x14ac:dyDescent="0.25">
      <c r="A292" s="2"/>
      <c r="B292" s="14"/>
      <c r="C292" s="3"/>
      <c r="D292" s="4"/>
      <c r="E292" s="11"/>
      <c r="F292" s="12"/>
      <c r="G292" s="240"/>
      <c r="H292" s="230"/>
      <c r="I292" s="206"/>
      <c r="J292" s="206"/>
      <c r="K292" s="206"/>
    </row>
    <row r="293" spans="1:11" x14ac:dyDescent="0.25">
      <c r="A293" s="2"/>
      <c r="B293" s="14"/>
      <c r="C293" s="3"/>
      <c r="D293" s="4"/>
      <c r="E293" s="11"/>
      <c r="F293" s="12"/>
      <c r="G293" s="240"/>
      <c r="H293" s="230"/>
      <c r="I293" s="206"/>
      <c r="J293" s="206"/>
      <c r="K293" s="206"/>
    </row>
    <row r="294" spans="1:11" x14ac:dyDescent="0.25">
      <c r="A294" s="2">
        <v>2.5</v>
      </c>
      <c r="B294" s="64" t="s">
        <v>173</v>
      </c>
      <c r="C294" s="3"/>
      <c r="D294" s="4"/>
      <c r="E294" s="11"/>
      <c r="F294" s="12"/>
      <c r="G294" s="240"/>
      <c r="H294" s="230"/>
      <c r="I294" s="206"/>
      <c r="J294" s="206"/>
      <c r="K294" s="206"/>
    </row>
    <row r="295" spans="1:11" x14ac:dyDescent="0.25">
      <c r="A295" s="2"/>
      <c r="B295" s="64"/>
      <c r="C295" s="3"/>
      <c r="D295" s="4"/>
      <c r="E295" s="11"/>
      <c r="F295" s="12"/>
      <c r="G295" s="240"/>
      <c r="H295" s="230"/>
      <c r="I295" s="206"/>
      <c r="J295" s="206"/>
      <c r="K295" s="206"/>
    </row>
    <row r="296" spans="1:11" ht="24" x14ac:dyDescent="0.25">
      <c r="A296" s="2"/>
      <c r="B296" s="104" t="s">
        <v>186</v>
      </c>
      <c r="C296" s="3"/>
      <c r="D296" s="4"/>
      <c r="E296" s="11"/>
      <c r="F296" s="12"/>
      <c r="G296" s="240"/>
      <c r="H296" s="230"/>
      <c r="I296" s="206"/>
      <c r="J296" s="206"/>
      <c r="K296" s="206"/>
    </row>
    <row r="297" spans="1:11" x14ac:dyDescent="0.25">
      <c r="A297" s="2"/>
      <c r="B297" s="14"/>
      <c r="C297" s="3"/>
      <c r="D297" s="4"/>
      <c r="E297" s="11"/>
      <c r="F297" s="12"/>
      <c r="G297" s="240"/>
      <c r="H297" s="230"/>
      <c r="I297" s="206"/>
      <c r="J297" s="206"/>
      <c r="K297" s="206"/>
    </row>
    <row r="298" spans="1:11" x14ac:dyDescent="0.25">
      <c r="A298" s="2" t="s">
        <v>188</v>
      </c>
      <c r="B298" s="14" t="s">
        <v>164</v>
      </c>
      <c r="C298" s="3" t="s">
        <v>18</v>
      </c>
      <c r="D298" s="4" t="s">
        <v>22</v>
      </c>
      <c r="E298" s="11">
        <f>SUM(H298:K298)</f>
        <v>4</v>
      </c>
      <c r="F298" s="12"/>
      <c r="G298" s="240">
        <f t="shared" ref="G298:G299" si="75">IF(E298=0,"Rate Only",E298*F298)</f>
        <v>0</v>
      </c>
      <c r="H298" s="230"/>
      <c r="I298" s="206"/>
      <c r="J298" s="206"/>
      <c r="K298" s="206">
        <v>4</v>
      </c>
    </row>
    <row r="299" spans="1:11" x14ac:dyDescent="0.25">
      <c r="A299" s="2"/>
      <c r="B299" s="14"/>
      <c r="C299" s="3" t="s">
        <v>20</v>
      </c>
      <c r="D299" s="4" t="s">
        <v>22</v>
      </c>
      <c r="E299" s="11">
        <f>E298</f>
        <v>4</v>
      </c>
      <c r="F299" s="12"/>
      <c r="G299" s="240">
        <f t="shared" si="75"/>
        <v>0</v>
      </c>
      <c r="H299" s="230"/>
      <c r="I299" s="206"/>
      <c r="J299" s="206"/>
      <c r="K299" s="206"/>
    </row>
    <row r="300" spans="1:11" x14ac:dyDescent="0.25">
      <c r="A300" s="2"/>
      <c r="B300" s="14"/>
      <c r="C300" s="3"/>
      <c r="D300" s="4"/>
      <c r="E300" s="11"/>
      <c r="F300" s="12"/>
      <c r="G300" s="240"/>
      <c r="H300" s="230"/>
      <c r="I300" s="206"/>
      <c r="J300" s="206"/>
      <c r="K300" s="206"/>
    </row>
    <row r="301" spans="1:11" x14ac:dyDescent="0.25">
      <c r="A301" s="2" t="s">
        <v>189</v>
      </c>
      <c r="B301" s="14" t="s">
        <v>165</v>
      </c>
      <c r="C301" s="3" t="s">
        <v>18</v>
      </c>
      <c r="D301" s="4" t="s">
        <v>22</v>
      </c>
      <c r="E301" s="11">
        <f>SUM(H301:K301)</f>
        <v>0</v>
      </c>
      <c r="F301" s="12"/>
      <c r="G301" s="240" t="str">
        <f t="shared" ref="G301:G302" si="76">IF(E301=0,"Rate Only",E301*F301)</f>
        <v>Rate Only</v>
      </c>
      <c r="H301" s="230"/>
      <c r="I301" s="206"/>
      <c r="J301" s="206"/>
      <c r="K301" s="206"/>
    </row>
    <row r="302" spans="1:11" x14ac:dyDescent="0.25">
      <c r="A302" s="2"/>
      <c r="B302" s="14"/>
      <c r="C302" s="3" t="s">
        <v>20</v>
      </c>
      <c r="D302" s="4" t="s">
        <v>22</v>
      </c>
      <c r="E302" s="11">
        <f>E301</f>
        <v>0</v>
      </c>
      <c r="F302" s="12"/>
      <c r="G302" s="240" t="str">
        <f t="shared" si="76"/>
        <v>Rate Only</v>
      </c>
      <c r="H302" s="230"/>
      <c r="I302" s="206"/>
      <c r="J302" s="206"/>
      <c r="K302" s="206"/>
    </row>
    <row r="303" spans="1:11" x14ac:dyDescent="0.25">
      <c r="A303" s="2"/>
      <c r="B303" s="14"/>
      <c r="C303" s="3"/>
      <c r="D303" s="4"/>
      <c r="E303" s="11"/>
      <c r="F303" s="12"/>
      <c r="G303" s="240"/>
      <c r="H303" s="230"/>
      <c r="I303" s="206"/>
      <c r="J303" s="206"/>
      <c r="K303" s="206"/>
    </row>
    <row r="304" spans="1:11" x14ac:dyDescent="0.25">
      <c r="A304" s="2" t="s">
        <v>190</v>
      </c>
      <c r="B304" s="14" t="s">
        <v>166</v>
      </c>
      <c r="C304" s="3" t="s">
        <v>18</v>
      </c>
      <c r="D304" s="4" t="s">
        <v>22</v>
      </c>
      <c r="E304" s="11">
        <f>SUM(H304:K304)</f>
        <v>2</v>
      </c>
      <c r="F304" s="12"/>
      <c r="G304" s="240">
        <f t="shared" ref="G304:G305" si="77">IF(E304=0,"Rate Only",E304*F304)</f>
        <v>0</v>
      </c>
      <c r="H304" s="230"/>
      <c r="I304" s="206"/>
      <c r="J304" s="206"/>
      <c r="K304" s="206">
        <v>2</v>
      </c>
    </row>
    <row r="305" spans="1:11" x14ac:dyDescent="0.25">
      <c r="A305" s="2"/>
      <c r="B305" s="14"/>
      <c r="C305" s="3" t="s">
        <v>20</v>
      </c>
      <c r="D305" s="4" t="s">
        <v>22</v>
      </c>
      <c r="E305" s="11">
        <f>E304</f>
        <v>2</v>
      </c>
      <c r="F305" s="12"/>
      <c r="G305" s="240">
        <f t="shared" si="77"/>
        <v>0</v>
      </c>
      <c r="H305" s="230"/>
      <c r="I305" s="206"/>
      <c r="J305" s="206"/>
      <c r="K305" s="206"/>
    </row>
    <row r="306" spans="1:11" x14ac:dyDescent="0.25">
      <c r="A306" s="2"/>
      <c r="B306" s="14"/>
      <c r="C306" s="3"/>
      <c r="D306" s="4"/>
      <c r="E306" s="11"/>
      <c r="F306" s="12"/>
      <c r="G306" s="240"/>
      <c r="H306" s="230"/>
      <c r="I306" s="206"/>
      <c r="J306" s="206"/>
      <c r="K306" s="206"/>
    </row>
    <row r="307" spans="1:11" x14ac:dyDescent="0.25">
      <c r="A307" s="2" t="s">
        <v>191</v>
      </c>
      <c r="B307" s="14" t="s">
        <v>167</v>
      </c>
      <c r="C307" s="3" t="s">
        <v>18</v>
      </c>
      <c r="D307" s="4" t="s">
        <v>22</v>
      </c>
      <c r="E307" s="11">
        <f>SUM(H307:K307)</f>
        <v>0</v>
      </c>
      <c r="F307" s="12"/>
      <c r="G307" s="240" t="str">
        <f t="shared" ref="G307:G308" si="78">IF(E307=0,"Rate Only",E307*F307)</f>
        <v>Rate Only</v>
      </c>
      <c r="H307" s="230"/>
      <c r="I307" s="206"/>
      <c r="J307" s="206"/>
      <c r="K307" s="206"/>
    </row>
    <row r="308" spans="1:11" x14ac:dyDescent="0.25">
      <c r="A308" s="2"/>
      <c r="B308" s="14"/>
      <c r="C308" s="3" t="s">
        <v>20</v>
      </c>
      <c r="D308" s="4" t="s">
        <v>22</v>
      </c>
      <c r="E308" s="11">
        <f>E307</f>
        <v>0</v>
      </c>
      <c r="F308" s="12"/>
      <c r="G308" s="240" t="str">
        <f t="shared" si="78"/>
        <v>Rate Only</v>
      </c>
      <c r="H308" s="230"/>
      <c r="I308" s="206"/>
      <c r="J308" s="206"/>
      <c r="K308" s="206"/>
    </row>
    <row r="309" spans="1:11" x14ac:dyDescent="0.25">
      <c r="A309" s="2"/>
      <c r="B309" s="14"/>
      <c r="C309" s="3"/>
      <c r="D309" s="4"/>
      <c r="E309" s="11"/>
      <c r="F309" s="12"/>
      <c r="G309" s="240"/>
      <c r="H309" s="230"/>
      <c r="I309" s="206"/>
      <c r="J309" s="206"/>
      <c r="K309" s="206"/>
    </row>
    <row r="310" spans="1:11" x14ac:dyDescent="0.25">
      <c r="A310" s="2" t="s">
        <v>192</v>
      </c>
      <c r="B310" s="14" t="s">
        <v>168</v>
      </c>
      <c r="C310" s="3" t="s">
        <v>18</v>
      </c>
      <c r="D310" s="4" t="s">
        <v>22</v>
      </c>
      <c r="E310" s="11">
        <f>SUM(H310:K310)</f>
        <v>2</v>
      </c>
      <c r="F310" s="12"/>
      <c r="G310" s="240">
        <f t="shared" ref="G310:G311" si="79">IF(E310=0,"Rate Only",E310*F310)</f>
        <v>0</v>
      </c>
      <c r="H310" s="230"/>
      <c r="I310" s="206"/>
      <c r="J310" s="206"/>
      <c r="K310" s="206">
        <v>2</v>
      </c>
    </row>
    <row r="311" spans="1:11" x14ac:dyDescent="0.25">
      <c r="A311" s="2"/>
      <c r="B311" s="14"/>
      <c r="C311" s="3" t="s">
        <v>20</v>
      </c>
      <c r="D311" s="4" t="s">
        <v>22</v>
      </c>
      <c r="E311" s="11">
        <f>E310</f>
        <v>2</v>
      </c>
      <c r="F311" s="12"/>
      <c r="G311" s="240">
        <f t="shared" si="79"/>
        <v>0</v>
      </c>
      <c r="H311" s="230"/>
      <c r="I311" s="206"/>
      <c r="J311" s="206"/>
      <c r="K311" s="206"/>
    </row>
    <row r="312" spans="1:11" x14ac:dyDescent="0.25">
      <c r="A312" s="2"/>
      <c r="B312" s="14"/>
      <c r="C312" s="3"/>
      <c r="D312" s="4"/>
      <c r="E312" s="11"/>
      <c r="F312" s="12"/>
      <c r="G312" s="240"/>
      <c r="H312" s="230"/>
      <c r="I312" s="206"/>
      <c r="J312" s="206"/>
      <c r="K312" s="206"/>
    </row>
    <row r="313" spans="1:11" x14ac:dyDescent="0.25">
      <c r="A313" s="2" t="s">
        <v>193</v>
      </c>
      <c r="B313" s="14" t="s">
        <v>169</v>
      </c>
      <c r="C313" s="3" t="s">
        <v>18</v>
      </c>
      <c r="D313" s="4" t="s">
        <v>22</v>
      </c>
      <c r="E313" s="11">
        <f>SUM(H313:K313)</f>
        <v>0</v>
      </c>
      <c r="F313" s="12"/>
      <c r="G313" s="240" t="str">
        <f t="shared" ref="G313:G314" si="80">IF(E313=0,"Rate Only",E313*F313)</f>
        <v>Rate Only</v>
      </c>
      <c r="H313" s="230"/>
      <c r="I313" s="206"/>
      <c r="J313" s="206"/>
      <c r="K313" s="206"/>
    </row>
    <row r="314" spans="1:11" x14ac:dyDescent="0.25">
      <c r="A314" s="2"/>
      <c r="B314" s="14"/>
      <c r="C314" s="3" t="s">
        <v>20</v>
      </c>
      <c r="D314" s="4" t="s">
        <v>22</v>
      </c>
      <c r="E314" s="11">
        <f>E313</f>
        <v>0</v>
      </c>
      <c r="F314" s="12"/>
      <c r="G314" s="240" t="str">
        <f t="shared" si="80"/>
        <v>Rate Only</v>
      </c>
      <c r="H314" s="230"/>
      <c r="I314" s="206"/>
      <c r="J314" s="206"/>
      <c r="K314" s="206"/>
    </row>
    <row r="315" spans="1:11" x14ac:dyDescent="0.25">
      <c r="A315" s="2"/>
      <c r="B315" s="14"/>
      <c r="C315" s="3"/>
      <c r="D315" s="4"/>
      <c r="E315" s="11"/>
      <c r="F315" s="12"/>
      <c r="G315" s="240"/>
      <c r="H315" s="230"/>
      <c r="I315" s="206"/>
      <c r="J315" s="206"/>
      <c r="K315" s="206"/>
    </row>
    <row r="316" spans="1:11" x14ac:dyDescent="0.25">
      <c r="A316" s="2" t="s">
        <v>194</v>
      </c>
      <c r="B316" s="14" t="s">
        <v>170</v>
      </c>
      <c r="C316" s="3" t="s">
        <v>18</v>
      </c>
      <c r="D316" s="4" t="s">
        <v>22</v>
      </c>
      <c r="E316" s="11">
        <f>SUM(H316:K316)</f>
        <v>18</v>
      </c>
      <c r="F316" s="12"/>
      <c r="G316" s="240">
        <f t="shared" ref="G316:G317" si="81">IF(E316=0,"Rate Only",E316*F316)</f>
        <v>0</v>
      </c>
      <c r="H316" s="230"/>
      <c r="I316" s="206"/>
      <c r="J316" s="206"/>
      <c r="K316" s="206">
        <v>18</v>
      </c>
    </row>
    <row r="317" spans="1:11" x14ac:dyDescent="0.25">
      <c r="A317" s="2"/>
      <c r="B317" s="14"/>
      <c r="C317" s="3" t="s">
        <v>20</v>
      </c>
      <c r="D317" s="4" t="s">
        <v>22</v>
      </c>
      <c r="E317" s="11">
        <f>E316</f>
        <v>18</v>
      </c>
      <c r="G317" s="240">
        <f t="shared" si="81"/>
        <v>0</v>
      </c>
      <c r="H317" s="230"/>
      <c r="I317" s="206"/>
      <c r="J317" s="206"/>
      <c r="K317" s="206"/>
    </row>
    <row r="318" spans="1:11" x14ac:dyDescent="0.25">
      <c r="A318" s="2"/>
      <c r="B318" s="14"/>
      <c r="C318" s="3"/>
      <c r="D318" s="4"/>
      <c r="E318" s="11"/>
      <c r="F318" s="12"/>
      <c r="G318" s="240"/>
      <c r="H318" s="230"/>
      <c r="I318" s="206"/>
      <c r="J318" s="206"/>
      <c r="K318" s="206"/>
    </row>
    <row r="319" spans="1:11" x14ac:dyDescent="0.25">
      <c r="A319" s="2" t="s">
        <v>195</v>
      </c>
      <c r="B319" s="14" t="s">
        <v>171</v>
      </c>
      <c r="C319" s="3" t="s">
        <v>18</v>
      </c>
      <c r="D319" s="4" t="s">
        <v>22</v>
      </c>
      <c r="E319" s="11">
        <f>SUM(H319:K319)</f>
        <v>16</v>
      </c>
      <c r="F319" s="12"/>
      <c r="G319" s="240">
        <f t="shared" ref="G319:G320" si="82">IF(E319=0,"Rate Only",E319*F319)</f>
        <v>0</v>
      </c>
      <c r="H319" s="230"/>
      <c r="I319" s="206"/>
      <c r="J319" s="206"/>
      <c r="K319" s="206">
        <v>16</v>
      </c>
    </row>
    <row r="320" spans="1:11" x14ac:dyDescent="0.25">
      <c r="A320" s="2"/>
      <c r="B320" s="14"/>
      <c r="C320" s="3" t="s">
        <v>20</v>
      </c>
      <c r="D320" s="4" t="s">
        <v>22</v>
      </c>
      <c r="E320" s="11">
        <f>E319</f>
        <v>16</v>
      </c>
      <c r="F320" s="12"/>
      <c r="G320" s="240">
        <f t="shared" si="82"/>
        <v>0</v>
      </c>
      <c r="H320" s="230"/>
      <c r="I320" s="206"/>
      <c r="J320" s="206"/>
      <c r="K320" s="206"/>
    </row>
    <row r="321" spans="1:11" x14ac:dyDescent="0.25">
      <c r="A321" s="2"/>
      <c r="B321" s="14"/>
      <c r="C321" s="3"/>
      <c r="D321" s="4"/>
      <c r="E321" s="11"/>
      <c r="F321" s="12"/>
      <c r="G321" s="240"/>
      <c r="H321" s="230"/>
      <c r="I321" s="206"/>
      <c r="J321" s="206"/>
      <c r="K321" s="206"/>
    </row>
    <row r="322" spans="1:11" x14ac:dyDescent="0.25">
      <c r="A322" s="2" t="s">
        <v>196</v>
      </c>
      <c r="B322" s="14" t="s">
        <v>172</v>
      </c>
      <c r="C322" s="3" t="s">
        <v>18</v>
      </c>
      <c r="D322" s="4" t="s">
        <v>22</v>
      </c>
      <c r="E322" s="11">
        <f>SUM(H322:K322)</f>
        <v>0</v>
      </c>
      <c r="F322" s="12"/>
      <c r="G322" s="240" t="str">
        <f t="shared" ref="G322:G323" si="83">IF(E322=0,"Rate Only",E322*F322)</f>
        <v>Rate Only</v>
      </c>
      <c r="H322" s="230"/>
      <c r="I322" s="206"/>
      <c r="J322" s="206"/>
      <c r="K322" s="206"/>
    </row>
    <row r="323" spans="1:11" x14ac:dyDescent="0.25">
      <c r="A323" s="2"/>
      <c r="B323" s="14"/>
      <c r="C323" s="3" t="s">
        <v>20</v>
      </c>
      <c r="D323" s="4" t="s">
        <v>22</v>
      </c>
      <c r="E323" s="11">
        <f>E322</f>
        <v>0</v>
      </c>
      <c r="F323" s="12"/>
      <c r="G323" s="240" t="str">
        <f t="shared" si="83"/>
        <v>Rate Only</v>
      </c>
      <c r="H323" s="230"/>
      <c r="I323" s="206"/>
      <c r="J323" s="206"/>
      <c r="K323" s="206"/>
    </row>
    <row r="324" spans="1:11" x14ac:dyDescent="0.25">
      <c r="A324" s="2"/>
      <c r="B324" s="14"/>
      <c r="C324" s="3"/>
      <c r="D324" s="4"/>
      <c r="E324" s="11"/>
      <c r="F324" s="12"/>
      <c r="G324" s="240"/>
      <c r="H324" s="230"/>
      <c r="I324" s="206"/>
      <c r="J324" s="206"/>
      <c r="K324" s="206"/>
    </row>
    <row r="325" spans="1:11" x14ac:dyDescent="0.25">
      <c r="A325" s="2"/>
      <c r="B325" s="14"/>
      <c r="C325" s="3"/>
      <c r="D325" s="4"/>
      <c r="E325" s="11"/>
      <c r="F325" s="12"/>
      <c r="G325" s="240"/>
      <c r="H325" s="230"/>
      <c r="I325" s="206"/>
      <c r="J325" s="206"/>
      <c r="K325" s="206"/>
    </row>
    <row r="326" spans="1:11" x14ac:dyDescent="0.25">
      <c r="A326" s="2">
        <v>2.6</v>
      </c>
      <c r="B326" s="64" t="s">
        <v>197</v>
      </c>
      <c r="C326" s="3"/>
      <c r="D326" s="4"/>
      <c r="E326" s="11"/>
      <c r="F326" s="12"/>
      <c r="G326" s="240"/>
      <c r="H326" s="230"/>
      <c r="I326" s="206"/>
      <c r="J326" s="206"/>
      <c r="K326" s="206"/>
    </row>
    <row r="327" spans="1:11" x14ac:dyDescent="0.25">
      <c r="A327" s="2"/>
      <c r="B327" s="17"/>
      <c r="C327" s="3"/>
      <c r="D327" s="4"/>
      <c r="E327" s="11"/>
      <c r="F327" s="12"/>
      <c r="G327" s="240"/>
      <c r="H327" s="230"/>
      <c r="I327" s="206"/>
      <c r="J327" s="206"/>
      <c r="K327" s="206"/>
    </row>
    <row r="328" spans="1:11" x14ac:dyDescent="0.25">
      <c r="A328" s="2"/>
      <c r="B328" s="104" t="s">
        <v>198</v>
      </c>
      <c r="C328" s="3"/>
      <c r="D328" s="4"/>
      <c r="E328" s="11"/>
      <c r="F328" s="12"/>
      <c r="G328" s="240"/>
      <c r="H328" s="230"/>
      <c r="I328" s="206"/>
      <c r="J328" s="206"/>
      <c r="K328" s="206"/>
    </row>
    <row r="329" spans="1:11" x14ac:dyDescent="0.25">
      <c r="A329" s="2"/>
      <c r="B329" s="14"/>
      <c r="C329" s="3"/>
      <c r="D329" s="4"/>
      <c r="E329" s="11"/>
      <c r="F329" s="12"/>
      <c r="G329" s="240"/>
      <c r="H329" s="230"/>
      <c r="I329" s="206"/>
      <c r="J329" s="206"/>
      <c r="K329" s="206"/>
    </row>
    <row r="330" spans="1:11" x14ac:dyDescent="0.25">
      <c r="A330" s="15" t="s">
        <v>199</v>
      </c>
      <c r="B330" s="14" t="s">
        <v>232</v>
      </c>
      <c r="C330" s="3" t="s">
        <v>18</v>
      </c>
      <c r="D330" s="4" t="s">
        <v>22</v>
      </c>
      <c r="E330" s="11">
        <f>SUM(H330:K330)</f>
        <v>0</v>
      </c>
      <c r="F330" s="12"/>
      <c r="G330" s="240" t="str">
        <f t="shared" ref="G330:G331" si="84">IF(E330=0,"Rate Only",E330*F330)</f>
        <v>Rate Only</v>
      </c>
      <c r="H330" s="230"/>
      <c r="I330" s="206"/>
      <c r="J330" s="206"/>
      <c r="K330" s="206"/>
    </row>
    <row r="331" spans="1:11" x14ac:dyDescent="0.25">
      <c r="A331" s="2"/>
      <c r="B331" s="14"/>
      <c r="C331" s="3" t="s">
        <v>20</v>
      </c>
      <c r="D331" s="4" t="s">
        <v>22</v>
      </c>
      <c r="E331" s="11">
        <f>E330</f>
        <v>0</v>
      </c>
      <c r="F331" s="12"/>
      <c r="G331" s="240" t="str">
        <f t="shared" si="84"/>
        <v>Rate Only</v>
      </c>
      <c r="H331" s="230"/>
      <c r="I331" s="206"/>
      <c r="J331" s="206"/>
      <c r="K331" s="206"/>
    </row>
    <row r="332" spans="1:11" x14ac:dyDescent="0.25">
      <c r="A332" s="2"/>
      <c r="B332" s="14"/>
      <c r="C332" s="3"/>
      <c r="D332" s="4"/>
      <c r="E332" s="11"/>
      <c r="F332" s="12"/>
      <c r="G332" s="240"/>
      <c r="H332" s="230"/>
      <c r="I332" s="206"/>
      <c r="J332" s="206"/>
      <c r="K332" s="206"/>
    </row>
    <row r="333" spans="1:11" x14ac:dyDescent="0.25">
      <c r="A333" s="2" t="s">
        <v>200</v>
      </c>
      <c r="B333" s="14" t="s">
        <v>233</v>
      </c>
      <c r="C333" s="3" t="s">
        <v>18</v>
      </c>
      <c r="D333" s="4" t="s">
        <v>22</v>
      </c>
      <c r="E333" s="11">
        <f>SUM(H333:K333)</f>
        <v>65</v>
      </c>
      <c r="F333" s="12"/>
      <c r="G333" s="240">
        <f t="shared" ref="G333:G334" si="85">IF(E333=0,"Rate Only",E333*F333)</f>
        <v>0</v>
      </c>
      <c r="H333" s="230"/>
      <c r="I333" s="206"/>
      <c r="J333" s="206"/>
      <c r="K333" s="206">
        <v>65</v>
      </c>
    </row>
    <row r="334" spans="1:11" x14ac:dyDescent="0.25">
      <c r="A334" s="2"/>
      <c r="B334" s="14"/>
      <c r="C334" s="3" t="s">
        <v>20</v>
      </c>
      <c r="D334" s="4" t="s">
        <v>22</v>
      </c>
      <c r="E334" s="11">
        <f>E333</f>
        <v>65</v>
      </c>
      <c r="F334" s="12"/>
      <c r="G334" s="240">
        <f t="shared" si="85"/>
        <v>0</v>
      </c>
      <c r="H334" s="230"/>
      <c r="I334" s="206"/>
      <c r="J334" s="206"/>
      <c r="K334" s="206"/>
    </row>
    <row r="335" spans="1:11" x14ac:dyDescent="0.25">
      <c r="A335" s="2"/>
      <c r="B335" s="14"/>
      <c r="C335" s="3"/>
      <c r="D335" s="4"/>
      <c r="E335" s="11"/>
      <c r="F335" s="12"/>
      <c r="G335" s="240"/>
      <c r="H335" s="230"/>
      <c r="I335" s="206"/>
      <c r="J335" s="206"/>
      <c r="K335" s="206"/>
    </row>
    <row r="336" spans="1:11" x14ac:dyDescent="0.25">
      <c r="A336" s="2" t="s">
        <v>781</v>
      </c>
      <c r="B336" s="14" t="s">
        <v>234</v>
      </c>
      <c r="C336" s="3" t="s">
        <v>18</v>
      </c>
      <c r="D336" s="4" t="s">
        <v>22</v>
      </c>
      <c r="E336" s="11">
        <f>SUM(H336:K336)</f>
        <v>10</v>
      </c>
      <c r="F336" s="12"/>
      <c r="G336" s="240">
        <f t="shared" ref="G336:G337" si="86">IF(E336=0,"Rate Only",E336*F336)</f>
        <v>0</v>
      </c>
      <c r="H336" s="230"/>
      <c r="I336" s="206"/>
      <c r="J336" s="206"/>
      <c r="K336" s="206">
        <v>10</v>
      </c>
    </row>
    <row r="337" spans="1:11" x14ac:dyDescent="0.25">
      <c r="A337" s="2"/>
      <c r="B337" s="14"/>
      <c r="C337" s="3" t="s">
        <v>20</v>
      </c>
      <c r="D337" s="4" t="s">
        <v>22</v>
      </c>
      <c r="E337" s="11">
        <f>E336</f>
        <v>10</v>
      </c>
      <c r="F337" s="12"/>
      <c r="G337" s="240">
        <f t="shared" si="86"/>
        <v>0</v>
      </c>
      <c r="H337" s="230"/>
      <c r="I337" s="206"/>
      <c r="J337" s="206"/>
      <c r="K337" s="206"/>
    </row>
    <row r="338" spans="1:11" x14ac:dyDescent="0.25">
      <c r="A338" s="2"/>
      <c r="B338" s="14"/>
      <c r="C338" s="3"/>
      <c r="D338" s="4"/>
      <c r="E338" s="11"/>
      <c r="F338" s="12"/>
      <c r="G338" s="240"/>
      <c r="H338" s="230"/>
      <c r="I338" s="206"/>
      <c r="J338" s="206"/>
      <c r="K338" s="206"/>
    </row>
    <row r="339" spans="1:11" x14ac:dyDescent="0.25">
      <c r="A339" s="2" t="s">
        <v>201</v>
      </c>
      <c r="B339" s="14" t="s">
        <v>235</v>
      </c>
      <c r="C339" s="3" t="s">
        <v>18</v>
      </c>
      <c r="D339" s="4" t="s">
        <v>22</v>
      </c>
      <c r="E339" s="11">
        <f>SUM(H339:K339)</f>
        <v>391</v>
      </c>
      <c r="F339" s="12"/>
      <c r="G339" s="240">
        <f t="shared" ref="G339:G340" si="87">IF(E339=0,"Rate Only",E339*F339)</f>
        <v>0</v>
      </c>
      <c r="H339" s="230"/>
      <c r="I339" s="206"/>
      <c r="J339" s="206"/>
      <c r="K339" s="206">
        <v>391</v>
      </c>
    </row>
    <row r="340" spans="1:11" x14ac:dyDescent="0.25">
      <c r="A340" s="2"/>
      <c r="B340" s="14"/>
      <c r="C340" s="3" t="s">
        <v>20</v>
      </c>
      <c r="D340" s="4" t="s">
        <v>22</v>
      </c>
      <c r="E340" s="11">
        <f>E339</f>
        <v>391</v>
      </c>
      <c r="F340" s="12"/>
      <c r="G340" s="240">
        <f t="shared" si="87"/>
        <v>0</v>
      </c>
      <c r="H340" s="230"/>
      <c r="I340" s="206"/>
      <c r="J340" s="206"/>
      <c r="K340" s="206"/>
    </row>
    <row r="341" spans="1:11" x14ac:dyDescent="0.25">
      <c r="A341" s="2"/>
      <c r="B341" s="14"/>
      <c r="C341" s="3"/>
      <c r="D341" s="4"/>
      <c r="E341" s="11"/>
      <c r="F341" s="12"/>
      <c r="G341" s="240"/>
      <c r="H341" s="230"/>
      <c r="I341" s="206"/>
      <c r="J341" s="206"/>
      <c r="K341" s="206"/>
    </row>
    <row r="342" spans="1:11" x14ac:dyDescent="0.25">
      <c r="A342" s="2" t="s">
        <v>202</v>
      </c>
      <c r="B342" s="14" t="s">
        <v>236</v>
      </c>
      <c r="C342" s="3" t="s">
        <v>18</v>
      </c>
      <c r="D342" s="4" t="s">
        <v>22</v>
      </c>
      <c r="E342" s="11">
        <f>SUM(H342:K342)</f>
        <v>150</v>
      </c>
      <c r="F342" s="12"/>
      <c r="G342" s="240">
        <f t="shared" ref="G342:G343" si="88">IF(E342=0,"Rate Only",E342*F342)</f>
        <v>0</v>
      </c>
      <c r="H342" s="230"/>
      <c r="I342" s="206"/>
      <c r="J342" s="206"/>
      <c r="K342" s="206">
        <v>150</v>
      </c>
    </row>
    <row r="343" spans="1:11" x14ac:dyDescent="0.25">
      <c r="A343" s="2"/>
      <c r="B343" s="14"/>
      <c r="C343" s="3" t="s">
        <v>20</v>
      </c>
      <c r="D343" s="4" t="s">
        <v>22</v>
      </c>
      <c r="E343" s="11">
        <f>E342</f>
        <v>150</v>
      </c>
      <c r="F343" s="12"/>
      <c r="G343" s="240">
        <f t="shared" si="88"/>
        <v>0</v>
      </c>
      <c r="H343" s="230"/>
      <c r="I343" s="206"/>
      <c r="J343" s="206"/>
      <c r="K343" s="206"/>
    </row>
    <row r="344" spans="1:11" x14ac:dyDescent="0.25">
      <c r="A344" s="2"/>
      <c r="B344" s="14"/>
      <c r="C344" s="3"/>
      <c r="D344" s="4"/>
      <c r="E344" s="11"/>
      <c r="F344" s="12"/>
      <c r="G344" s="240"/>
      <c r="H344" s="230"/>
      <c r="I344" s="206"/>
      <c r="J344" s="206"/>
      <c r="K344" s="206"/>
    </row>
    <row r="345" spans="1:11" x14ac:dyDescent="0.25">
      <c r="A345" s="15" t="s">
        <v>203</v>
      </c>
      <c r="B345" s="14" t="s">
        <v>237</v>
      </c>
      <c r="C345" s="3" t="s">
        <v>18</v>
      </c>
      <c r="D345" s="4" t="s">
        <v>22</v>
      </c>
      <c r="E345" s="11">
        <f>SUM(H345:K345)</f>
        <v>152</v>
      </c>
      <c r="F345" s="12"/>
      <c r="G345" s="240">
        <f t="shared" ref="G345:G346" si="89">IF(E345=0,"Rate Only",E345*F345)</f>
        <v>0</v>
      </c>
      <c r="H345" s="230"/>
      <c r="I345" s="206"/>
      <c r="J345" s="206"/>
      <c r="K345" s="206">
        <v>152</v>
      </c>
    </row>
    <row r="346" spans="1:11" x14ac:dyDescent="0.25">
      <c r="A346" s="2"/>
      <c r="B346" s="14"/>
      <c r="C346" s="3" t="s">
        <v>20</v>
      </c>
      <c r="D346" s="4" t="s">
        <v>22</v>
      </c>
      <c r="E346" s="11">
        <f>E345</f>
        <v>152</v>
      </c>
      <c r="F346" s="12"/>
      <c r="G346" s="240">
        <f t="shared" si="89"/>
        <v>0</v>
      </c>
      <c r="H346" s="230"/>
      <c r="I346" s="206"/>
      <c r="J346" s="206"/>
      <c r="K346" s="206"/>
    </row>
    <row r="347" spans="1:11" x14ac:dyDescent="0.25">
      <c r="A347" s="2"/>
      <c r="B347" s="14"/>
      <c r="C347" s="3"/>
      <c r="D347" s="4"/>
      <c r="E347" s="11"/>
      <c r="F347" s="12"/>
      <c r="G347" s="240"/>
      <c r="H347" s="230"/>
      <c r="I347" s="206"/>
      <c r="J347" s="206"/>
      <c r="K347" s="206"/>
    </row>
    <row r="348" spans="1:11" x14ac:dyDescent="0.25">
      <c r="A348" s="2" t="s">
        <v>204</v>
      </c>
      <c r="B348" s="14" t="s">
        <v>238</v>
      </c>
      <c r="C348" s="3" t="s">
        <v>18</v>
      </c>
      <c r="D348" s="4" t="s">
        <v>22</v>
      </c>
      <c r="E348" s="11">
        <f>SUM(H348:K348)</f>
        <v>0</v>
      </c>
      <c r="F348" s="12"/>
      <c r="G348" s="240" t="str">
        <f t="shared" ref="G348:G349" si="90">IF(E348=0,"Rate Only",E348*F348)</f>
        <v>Rate Only</v>
      </c>
      <c r="H348" s="230"/>
      <c r="I348" s="206"/>
      <c r="J348" s="206"/>
      <c r="K348" s="206">
        <v>0</v>
      </c>
    </row>
    <row r="349" spans="1:11" x14ac:dyDescent="0.25">
      <c r="A349" s="2"/>
      <c r="B349" s="14"/>
      <c r="C349" s="3" t="s">
        <v>20</v>
      </c>
      <c r="D349" s="4" t="s">
        <v>22</v>
      </c>
      <c r="E349" s="11">
        <f>E348</f>
        <v>0</v>
      </c>
      <c r="F349" s="12"/>
      <c r="G349" s="240" t="str">
        <f t="shared" si="90"/>
        <v>Rate Only</v>
      </c>
      <c r="H349" s="230"/>
      <c r="I349" s="206"/>
      <c r="J349" s="206"/>
      <c r="K349" s="206"/>
    </row>
    <row r="350" spans="1:11" x14ac:dyDescent="0.25">
      <c r="A350" s="2"/>
      <c r="B350" s="14"/>
      <c r="C350" s="3"/>
      <c r="D350" s="4"/>
      <c r="E350" s="11"/>
      <c r="F350" s="12"/>
      <c r="G350" s="240"/>
      <c r="H350" s="230"/>
      <c r="I350" s="206"/>
      <c r="J350" s="206"/>
      <c r="K350" s="206"/>
    </row>
    <row r="351" spans="1:11" x14ac:dyDescent="0.25">
      <c r="A351" s="2" t="s">
        <v>205</v>
      </c>
      <c r="B351" s="14" t="s">
        <v>239</v>
      </c>
      <c r="C351" s="3" t="s">
        <v>18</v>
      </c>
      <c r="D351" s="4" t="s">
        <v>22</v>
      </c>
      <c r="E351" s="11">
        <f>SUM(H351:K351)</f>
        <v>30</v>
      </c>
      <c r="F351" s="12"/>
      <c r="G351" s="240">
        <f t="shared" ref="G351:G352" si="91">IF(E351=0,"Rate Only",E351*F351)</f>
        <v>0</v>
      </c>
      <c r="H351" s="230"/>
      <c r="I351" s="206"/>
      <c r="J351" s="206"/>
      <c r="K351" s="206">
        <v>30</v>
      </c>
    </row>
    <row r="352" spans="1:11" x14ac:dyDescent="0.25">
      <c r="A352" s="2"/>
      <c r="B352" s="14"/>
      <c r="C352" s="3" t="s">
        <v>20</v>
      </c>
      <c r="D352" s="4" t="s">
        <v>22</v>
      </c>
      <c r="E352" s="11">
        <f>E351</f>
        <v>30</v>
      </c>
      <c r="F352" s="12"/>
      <c r="G352" s="240">
        <f t="shared" si="91"/>
        <v>0</v>
      </c>
      <c r="H352" s="230"/>
      <c r="I352" s="206"/>
      <c r="J352" s="206"/>
      <c r="K352" s="206"/>
    </row>
    <row r="353" spans="1:11" x14ac:dyDescent="0.25">
      <c r="A353" s="2"/>
      <c r="B353" s="14"/>
      <c r="C353" s="3"/>
      <c r="D353" s="4"/>
      <c r="E353" s="11"/>
      <c r="F353" s="12"/>
      <c r="G353" s="240"/>
      <c r="H353" s="230"/>
      <c r="I353" s="206"/>
      <c r="J353" s="206"/>
      <c r="K353" s="206"/>
    </row>
    <row r="354" spans="1:11" x14ac:dyDescent="0.25">
      <c r="A354" s="2" t="s">
        <v>206</v>
      </c>
      <c r="B354" s="14" t="s">
        <v>240</v>
      </c>
      <c r="C354" s="3" t="s">
        <v>18</v>
      </c>
      <c r="D354" s="4" t="s">
        <v>22</v>
      </c>
      <c r="E354" s="11">
        <f>SUM(H354:K354)</f>
        <v>101</v>
      </c>
      <c r="F354" s="12"/>
      <c r="G354" s="240">
        <f t="shared" ref="G354:G355" si="92">IF(E354=0,"Rate Only",E354*F354)</f>
        <v>0</v>
      </c>
      <c r="H354" s="230"/>
      <c r="I354" s="206"/>
      <c r="J354" s="206"/>
      <c r="K354" s="206">
        <v>101</v>
      </c>
    </row>
    <row r="355" spans="1:11" x14ac:dyDescent="0.25">
      <c r="A355" s="2"/>
      <c r="B355" s="14"/>
      <c r="C355" s="3" t="s">
        <v>20</v>
      </c>
      <c r="D355" s="4" t="s">
        <v>22</v>
      </c>
      <c r="E355" s="11">
        <f>E354</f>
        <v>101</v>
      </c>
      <c r="F355" s="12"/>
      <c r="G355" s="240">
        <f t="shared" si="92"/>
        <v>0</v>
      </c>
      <c r="H355" s="230"/>
      <c r="I355" s="206"/>
      <c r="J355" s="206"/>
      <c r="K355" s="206"/>
    </row>
    <row r="356" spans="1:11" x14ac:dyDescent="0.25">
      <c r="A356" s="2"/>
      <c r="B356" s="14"/>
      <c r="C356" s="3"/>
      <c r="D356" s="4"/>
      <c r="E356" s="11"/>
      <c r="F356" s="12"/>
      <c r="G356" s="240"/>
      <c r="H356" s="230"/>
      <c r="I356" s="206"/>
      <c r="J356" s="206"/>
      <c r="K356" s="206"/>
    </row>
    <row r="357" spans="1:11" x14ac:dyDescent="0.25">
      <c r="A357" s="15" t="s">
        <v>207</v>
      </c>
      <c r="B357" s="14" t="s">
        <v>241</v>
      </c>
      <c r="C357" s="3" t="s">
        <v>18</v>
      </c>
      <c r="D357" s="4" t="s">
        <v>22</v>
      </c>
      <c r="E357" s="11">
        <f>SUM(H357:K357)</f>
        <v>0</v>
      </c>
      <c r="F357" s="12"/>
      <c r="G357" s="240" t="str">
        <f t="shared" ref="G357:G358" si="93">IF(E357=0,"Rate Only",E357*F357)</f>
        <v>Rate Only</v>
      </c>
      <c r="H357" s="230"/>
      <c r="I357" s="206"/>
      <c r="J357" s="206"/>
      <c r="K357" s="206">
        <v>0</v>
      </c>
    </row>
    <row r="358" spans="1:11" x14ac:dyDescent="0.25">
      <c r="A358" s="2"/>
      <c r="B358" s="14"/>
      <c r="C358" s="3" t="s">
        <v>20</v>
      </c>
      <c r="D358" s="4" t="s">
        <v>22</v>
      </c>
      <c r="E358" s="11">
        <f>E357</f>
        <v>0</v>
      </c>
      <c r="F358" s="12"/>
      <c r="G358" s="240" t="str">
        <f t="shared" si="93"/>
        <v>Rate Only</v>
      </c>
      <c r="H358" s="230"/>
      <c r="I358" s="206"/>
      <c r="J358" s="206"/>
      <c r="K358" s="206"/>
    </row>
    <row r="359" spans="1:11" x14ac:dyDescent="0.25">
      <c r="A359" s="2"/>
      <c r="B359" s="14"/>
      <c r="C359" s="3"/>
      <c r="D359" s="4"/>
      <c r="E359" s="11"/>
      <c r="F359" s="12"/>
      <c r="G359" s="240"/>
      <c r="H359" s="230"/>
      <c r="I359" s="206"/>
      <c r="J359" s="206"/>
      <c r="K359" s="206"/>
    </row>
    <row r="360" spans="1:11" x14ac:dyDescent="0.25">
      <c r="A360" s="2" t="s">
        <v>208</v>
      </c>
      <c r="B360" s="14" t="s">
        <v>242</v>
      </c>
      <c r="C360" s="3" t="s">
        <v>18</v>
      </c>
      <c r="D360" s="4" t="s">
        <v>22</v>
      </c>
      <c r="E360" s="11">
        <f>SUM(H360:K360)</f>
        <v>0</v>
      </c>
      <c r="F360" s="12"/>
      <c r="G360" s="240" t="str">
        <f t="shared" ref="G360:G361" si="94">IF(E360=0,"Rate Only",E360*F360)</f>
        <v>Rate Only</v>
      </c>
      <c r="H360" s="230"/>
      <c r="I360" s="206"/>
      <c r="J360" s="206"/>
      <c r="K360" s="206">
        <v>0</v>
      </c>
    </row>
    <row r="361" spans="1:11" x14ac:dyDescent="0.25">
      <c r="A361" s="2"/>
      <c r="B361" s="14"/>
      <c r="C361" s="3" t="s">
        <v>20</v>
      </c>
      <c r="D361" s="4" t="s">
        <v>22</v>
      </c>
      <c r="E361" s="11">
        <f>E360</f>
        <v>0</v>
      </c>
      <c r="F361" s="12"/>
      <c r="G361" s="240" t="str">
        <f t="shared" si="94"/>
        <v>Rate Only</v>
      </c>
      <c r="H361" s="230"/>
      <c r="I361" s="206"/>
      <c r="J361" s="206"/>
      <c r="K361" s="206"/>
    </row>
    <row r="362" spans="1:11" x14ac:dyDescent="0.25">
      <c r="A362" s="2"/>
      <c r="B362" s="14"/>
      <c r="C362" s="3"/>
      <c r="D362" s="4"/>
      <c r="E362" s="11"/>
      <c r="F362" s="12"/>
      <c r="G362" s="240"/>
      <c r="H362" s="230"/>
      <c r="I362" s="206"/>
      <c r="J362" s="206"/>
      <c r="K362" s="206"/>
    </row>
    <row r="363" spans="1:11" x14ac:dyDescent="0.25">
      <c r="A363" s="15" t="s">
        <v>209</v>
      </c>
      <c r="B363" s="14" t="s">
        <v>243</v>
      </c>
      <c r="C363" s="3" t="s">
        <v>18</v>
      </c>
      <c r="D363" s="4" t="s">
        <v>22</v>
      </c>
      <c r="E363" s="11">
        <f>SUM(H363:K363)</f>
        <v>0</v>
      </c>
      <c r="F363" s="12"/>
      <c r="G363" s="240" t="str">
        <f t="shared" ref="G363:G364" si="95">IF(E363=0,"Rate Only",E363*F363)</f>
        <v>Rate Only</v>
      </c>
      <c r="H363" s="230"/>
      <c r="I363" s="206"/>
      <c r="J363" s="206"/>
      <c r="K363" s="206">
        <v>0</v>
      </c>
    </row>
    <row r="364" spans="1:11" x14ac:dyDescent="0.25">
      <c r="A364" s="2"/>
      <c r="B364" s="14"/>
      <c r="C364" s="3" t="s">
        <v>20</v>
      </c>
      <c r="D364" s="4" t="s">
        <v>22</v>
      </c>
      <c r="E364" s="11">
        <f>E363</f>
        <v>0</v>
      </c>
      <c r="F364" s="12"/>
      <c r="G364" s="240" t="str">
        <f t="shared" si="95"/>
        <v>Rate Only</v>
      </c>
      <c r="H364" s="230"/>
      <c r="I364" s="206"/>
      <c r="J364" s="206"/>
      <c r="K364" s="206"/>
    </row>
    <row r="365" spans="1:11" x14ac:dyDescent="0.25">
      <c r="A365" s="2"/>
      <c r="B365" s="14"/>
      <c r="C365" s="3"/>
      <c r="D365" s="4"/>
      <c r="E365" s="11"/>
      <c r="F365" s="12"/>
      <c r="G365" s="240"/>
      <c r="H365" s="230"/>
      <c r="I365" s="206"/>
      <c r="J365" s="206"/>
      <c r="K365" s="206"/>
    </row>
    <row r="366" spans="1:11" x14ac:dyDescent="0.25">
      <c r="A366" s="2" t="s">
        <v>210</v>
      </c>
      <c r="B366" s="14" t="s">
        <v>244</v>
      </c>
      <c r="C366" s="3" t="s">
        <v>18</v>
      </c>
      <c r="D366" s="4" t="s">
        <v>22</v>
      </c>
      <c r="E366" s="11">
        <f>SUM(H366:K366)</f>
        <v>0</v>
      </c>
      <c r="F366" s="12"/>
      <c r="G366" s="240" t="str">
        <f t="shared" ref="G366:G367" si="96">IF(E366=0,"Rate Only",E366*F366)</f>
        <v>Rate Only</v>
      </c>
      <c r="H366" s="230"/>
      <c r="I366" s="206"/>
      <c r="J366" s="206"/>
      <c r="K366" s="206">
        <v>0</v>
      </c>
    </row>
    <row r="367" spans="1:11" x14ac:dyDescent="0.25">
      <c r="A367" s="2"/>
      <c r="B367" s="14"/>
      <c r="C367" s="3" t="s">
        <v>20</v>
      </c>
      <c r="D367" s="4" t="s">
        <v>22</v>
      </c>
      <c r="E367" s="11">
        <f>E366</f>
        <v>0</v>
      </c>
      <c r="F367" s="12"/>
      <c r="G367" s="240" t="str">
        <f t="shared" si="96"/>
        <v>Rate Only</v>
      </c>
      <c r="H367" s="230"/>
      <c r="I367" s="206"/>
      <c r="J367" s="206"/>
      <c r="K367" s="206"/>
    </row>
    <row r="368" spans="1:11" x14ac:dyDescent="0.25">
      <c r="A368" s="2"/>
      <c r="B368" s="14"/>
      <c r="C368" s="3"/>
      <c r="D368" s="4"/>
      <c r="E368" s="11"/>
      <c r="F368" s="12"/>
      <c r="G368" s="240"/>
      <c r="H368" s="230"/>
      <c r="I368" s="206"/>
      <c r="J368" s="206"/>
      <c r="K368" s="206"/>
    </row>
    <row r="369" spans="1:11" x14ac:dyDescent="0.25">
      <c r="A369" s="15" t="s">
        <v>211</v>
      </c>
      <c r="B369" s="14" t="s">
        <v>245</v>
      </c>
      <c r="C369" s="3" t="s">
        <v>18</v>
      </c>
      <c r="D369" s="4" t="s">
        <v>22</v>
      </c>
      <c r="E369" s="11">
        <f>SUM(H369:K369)</f>
        <v>0</v>
      </c>
      <c r="F369" s="12"/>
      <c r="G369" s="240" t="str">
        <f t="shared" ref="G369:G370" si="97">IF(E369=0,"Rate Only",E369*F369)</f>
        <v>Rate Only</v>
      </c>
      <c r="H369" s="230"/>
      <c r="I369" s="206"/>
      <c r="J369" s="206"/>
      <c r="K369" s="206">
        <v>0</v>
      </c>
    </row>
    <row r="370" spans="1:11" x14ac:dyDescent="0.25">
      <c r="A370" s="2"/>
      <c r="B370" s="14"/>
      <c r="C370" s="3" t="s">
        <v>20</v>
      </c>
      <c r="D370" s="4" t="s">
        <v>22</v>
      </c>
      <c r="E370" s="11">
        <f>E369</f>
        <v>0</v>
      </c>
      <c r="F370" s="12"/>
      <c r="G370" s="240" t="str">
        <f t="shared" si="97"/>
        <v>Rate Only</v>
      </c>
      <c r="H370" s="230"/>
      <c r="I370" s="206"/>
      <c r="J370" s="206"/>
      <c r="K370" s="206"/>
    </row>
    <row r="371" spans="1:11" x14ac:dyDescent="0.25">
      <c r="A371" s="2"/>
      <c r="B371" s="14"/>
      <c r="C371" s="3"/>
      <c r="D371" s="4"/>
      <c r="E371" s="11"/>
      <c r="F371" s="12"/>
      <c r="G371" s="240"/>
      <c r="H371" s="230"/>
      <c r="I371" s="206"/>
      <c r="J371" s="206"/>
      <c r="K371" s="206"/>
    </row>
    <row r="372" spans="1:11" x14ac:dyDescent="0.25">
      <c r="A372" s="2" t="s">
        <v>212</v>
      </c>
      <c r="B372" s="14" t="s">
        <v>246</v>
      </c>
      <c r="C372" s="3" t="s">
        <v>18</v>
      </c>
      <c r="D372" s="4" t="s">
        <v>22</v>
      </c>
      <c r="E372" s="11">
        <f>SUM(H372:K372)</f>
        <v>0</v>
      </c>
      <c r="F372" s="12"/>
      <c r="G372" s="240" t="str">
        <f t="shared" ref="G372:G373" si="98">IF(E372=0,"Rate Only",E372*F372)</f>
        <v>Rate Only</v>
      </c>
      <c r="H372" s="230"/>
      <c r="I372" s="206"/>
      <c r="J372" s="206"/>
      <c r="K372" s="206"/>
    </row>
    <row r="373" spans="1:11" x14ac:dyDescent="0.25">
      <c r="A373" s="2"/>
      <c r="B373" s="14"/>
      <c r="C373" s="3" t="s">
        <v>20</v>
      </c>
      <c r="D373" s="4" t="s">
        <v>22</v>
      </c>
      <c r="E373" s="11">
        <f>E372</f>
        <v>0</v>
      </c>
      <c r="F373" s="12"/>
      <c r="G373" s="240" t="str">
        <f t="shared" si="98"/>
        <v>Rate Only</v>
      </c>
      <c r="H373" s="230"/>
      <c r="I373" s="206"/>
      <c r="J373" s="206"/>
      <c r="K373" s="206"/>
    </row>
    <row r="374" spans="1:11" x14ac:dyDescent="0.25">
      <c r="A374" s="2"/>
      <c r="B374" s="14"/>
      <c r="C374" s="3"/>
      <c r="D374" s="4"/>
      <c r="E374" s="11"/>
      <c r="F374" s="12"/>
      <c r="G374" s="240"/>
      <c r="H374" s="230"/>
      <c r="I374" s="206"/>
      <c r="J374" s="206"/>
      <c r="K374" s="206"/>
    </row>
    <row r="375" spans="1:11" x14ac:dyDescent="0.25">
      <c r="A375" s="2"/>
      <c r="B375" s="14"/>
      <c r="C375" s="3"/>
      <c r="D375" s="4"/>
      <c r="E375" s="11"/>
      <c r="F375" s="12"/>
      <c r="G375" s="240"/>
      <c r="H375" s="230"/>
      <c r="I375" s="206"/>
      <c r="J375" s="206"/>
      <c r="K375" s="206"/>
    </row>
    <row r="376" spans="1:11" x14ac:dyDescent="0.25">
      <c r="A376" s="10">
        <v>2.7</v>
      </c>
      <c r="B376" s="64" t="s">
        <v>214</v>
      </c>
      <c r="C376" s="3"/>
      <c r="D376" s="4"/>
      <c r="E376" s="11"/>
      <c r="F376" s="12"/>
      <c r="G376" s="240"/>
      <c r="H376" s="230"/>
      <c r="I376" s="206"/>
      <c r="J376" s="206"/>
      <c r="K376" s="206"/>
    </row>
    <row r="377" spans="1:11" x14ac:dyDescent="0.25">
      <c r="A377" s="2"/>
      <c r="B377" s="14"/>
      <c r="C377" s="3"/>
      <c r="D377" s="4"/>
      <c r="E377" s="11"/>
      <c r="F377" s="12"/>
      <c r="G377" s="240"/>
      <c r="H377" s="230"/>
      <c r="I377" s="206"/>
      <c r="J377" s="206"/>
      <c r="K377" s="206"/>
    </row>
    <row r="378" spans="1:11" x14ac:dyDescent="0.25">
      <c r="A378" s="2"/>
      <c r="B378" s="104" t="s">
        <v>215</v>
      </c>
      <c r="C378" s="3"/>
      <c r="D378" s="4"/>
      <c r="E378" s="11"/>
      <c r="F378" s="12"/>
      <c r="G378" s="240"/>
      <c r="H378" s="230"/>
      <c r="I378" s="206"/>
      <c r="J378" s="206"/>
      <c r="K378" s="206"/>
    </row>
    <row r="379" spans="1:11" x14ac:dyDescent="0.25">
      <c r="A379" s="2"/>
      <c r="B379" s="14"/>
      <c r="C379" s="3"/>
      <c r="D379" s="4"/>
      <c r="E379" s="11"/>
      <c r="F379" s="12"/>
      <c r="G379" s="240"/>
      <c r="H379" s="230"/>
      <c r="I379" s="206"/>
      <c r="J379" s="206"/>
      <c r="K379" s="206"/>
    </row>
    <row r="380" spans="1:11" x14ac:dyDescent="0.25">
      <c r="A380" s="15" t="s">
        <v>216</v>
      </c>
      <c r="B380" s="14" t="s">
        <v>232</v>
      </c>
      <c r="C380" s="3" t="s">
        <v>18</v>
      </c>
      <c r="D380" s="4" t="s">
        <v>185</v>
      </c>
      <c r="E380" s="11">
        <f>SUM(H380:K380)</f>
        <v>0</v>
      </c>
      <c r="F380" s="12"/>
      <c r="G380" s="240" t="str">
        <f t="shared" ref="G380:G381" si="99">IF(E380=0,"Rate Only",E380*F380)</f>
        <v>Rate Only</v>
      </c>
      <c r="H380" s="230"/>
      <c r="I380" s="206"/>
      <c r="J380" s="206"/>
      <c r="K380" s="206"/>
    </row>
    <row r="381" spans="1:11" x14ac:dyDescent="0.25">
      <c r="A381" s="2"/>
      <c r="B381" s="14"/>
      <c r="C381" s="3" t="s">
        <v>20</v>
      </c>
      <c r="D381" s="4" t="s">
        <v>185</v>
      </c>
      <c r="E381" s="11">
        <f>E380</f>
        <v>0</v>
      </c>
      <c r="F381" s="12"/>
      <c r="G381" s="240" t="str">
        <f t="shared" si="99"/>
        <v>Rate Only</v>
      </c>
      <c r="H381" s="230"/>
      <c r="I381" s="206"/>
      <c r="J381" s="206"/>
      <c r="K381" s="206"/>
    </row>
    <row r="382" spans="1:11" x14ac:dyDescent="0.25">
      <c r="A382" s="2"/>
      <c r="B382" s="14"/>
      <c r="C382" s="3"/>
      <c r="D382" s="4"/>
      <c r="E382" s="11"/>
      <c r="F382" s="12"/>
      <c r="G382" s="240"/>
      <c r="H382" s="230"/>
      <c r="I382" s="206"/>
      <c r="J382" s="206"/>
      <c r="K382" s="206"/>
    </row>
    <row r="383" spans="1:11" x14ac:dyDescent="0.25">
      <c r="A383" s="2" t="s">
        <v>217</v>
      </c>
      <c r="B383" s="14" t="s">
        <v>233</v>
      </c>
      <c r="C383" s="3" t="s">
        <v>18</v>
      </c>
      <c r="D383" s="4" t="s">
        <v>185</v>
      </c>
      <c r="E383" s="11">
        <f>SUM(H383:K383)</f>
        <v>6</v>
      </c>
      <c r="F383" s="12"/>
      <c r="G383" s="240">
        <f t="shared" ref="G383:G384" si="100">IF(E383=0,"Rate Only",E383*F383)</f>
        <v>0</v>
      </c>
      <c r="H383" s="230"/>
      <c r="I383" s="206"/>
      <c r="J383" s="206"/>
      <c r="K383" s="206">
        <v>6</v>
      </c>
    </row>
    <row r="384" spans="1:11" x14ac:dyDescent="0.25">
      <c r="A384" s="2"/>
      <c r="B384" s="14"/>
      <c r="C384" s="3" t="s">
        <v>20</v>
      </c>
      <c r="D384" s="4" t="s">
        <v>185</v>
      </c>
      <c r="E384" s="11">
        <f>E383</f>
        <v>6</v>
      </c>
      <c r="F384" s="12"/>
      <c r="G384" s="240">
        <f t="shared" si="100"/>
        <v>0</v>
      </c>
      <c r="H384" s="230"/>
      <c r="I384" s="206"/>
      <c r="J384" s="206"/>
      <c r="K384" s="206"/>
    </row>
    <row r="385" spans="1:11" x14ac:dyDescent="0.25">
      <c r="A385" s="2"/>
      <c r="B385" s="14"/>
      <c r="C385" s="3"/>
      <c r="D385" s="4"/>
      <c r="E385" s="11"/>
      <c r="F385" s="12"/>
      <c r="G385" s="240"/>
      <c r="H385" s="230"/>
      <c r="I385" s="206"/>
      <c r="J385" s="206"/>
      <c r="K385" s="206"/>
    </row>
    <row r="386" spans="1:11" x14ac:dyDescent="0.25">
      <c r="A386" s="2" t="s">
        <v>782</v>
      </c>
      <c r="B386" s="14" t="s">
        <v>234</v>
      </c>
      <c r="C386" s="3" t="s">
        <v>18</v>
      </c>
      <c r="D386" s="4" t="s">
        <v>185</v>
      </c>
      <c r="E386" s="11">
        <f>SUM(H386:K386)</f>
        <v>4</v>
      </c>
      <c r="F386" s="12"/>
      <c r="G386" s="240">
        <f t="shared" ref="G386:G387" si="101">IF(E386=0,"Rate Only",E386*F386)</f>
        <v>0</v>
      </c>
      <c r="H386" s="230"/>
      <c r="I386" s="206"/>
      <c r="J386" s="206"/>
      <c r="K386" s="206">
        <v>4</v>
      </c>
    </row>
    <row r="387" spans="1:11" x14ac:dyDescent="0.25">
      <c r="A387" s="2"/>
      <c r="B387" s="14"/>
      <c r="C387" s="3" t="s">
        <v>20</v>
      </c>
      <c r="D387" s="4" t="s">
        <v>185</v>
      </c>
      <c r="E387" s="11">
        <f>E386</f>
        <v>4</v>
      </c>
      <c r="F387" s="12"/>
      <c r="G387" s="240">
        <f t="shared" si="101"/>
        <v>0</v>
      </c>
      <c r="H387" s="230"/>
      <c r="I387" s="206"/>
      <c r="J387" s="206"/>
      <c r="K387" s="206"/>
    </row>
    <row r="388" spans="1:11" x14ac:dyDescent="0.25">
      <c r="A388" s="2"/>
      <c r="B388" s="14"/>
      <c r="C388" s="3"/>
      <c r="D388" s="4"/>
      <c r="E388" s="11"/>
      <c r="F388" s="12"/>
      <c r="G388" s="240"/>
      <c r="H388" s="230"/>
      <c r="I388" s="206"/>
      <c r="J388" s="206"/>
      <c r="K388" s="206"/>
    </row>
    <row r="389" spans="1:11" x14ac:dyDescent="0.25">
      <c r="A389" s="2" t="s">
        <v>218</v>
      </c>
      <c r="B389" s="14" t="s">
        <v>235</v>
      </c>
      <c r="C389" s="3" t="s">
        <v>18</v>
      </c>
      <c r="D389" s="4" t="s">
        <v>185</v>
      </c>
      <c r="E389" s="11">
        <f>SUM(H389:K389)</f>
        <v>24</v>
      </c>
      <c r="F389" s="12"/>
      <c r="G389" s="240">
        <f t="shared" ref="G389:G390" si="102">IF(E389=0,"Rate Only",E389*F389)</f>
        <v>0</v>
      </c>
      <c r="H389" s="230"/>
      <c r="I389" s="206"/>
      <c r="J389" s="206"/>
      <c r="K389" s="206">
        <v>24</v>
      </c>
    </row>
    <row r="390" spans="1:11" x14ac:dyDescent="0.25">
      <c r="A390" s="2"/>
      <c r="B390" s="14"/>
      <c r="C390" s="3" t="s">
        <v>20</v>
      </c>
      <c r="D390" s="4" t="s">
        <v>185</v>
      </c>
      <c r="E390" s="11">
        <f>E389</f>
        <v>24</v>
      </c>
      <c r="F390" s="12"/>
      <c r="G390" s="240">
        <f t="shared" si="102"/>
        <v>0</v>
      </c>
      <c r="H390" s="230"/>
      <c r="I390" s="206"/>
      <c r="J390" s="206"/>
      <c r="K390" s="206"/>
    </row>
    <row r="391" spans="1:11" x14ac:dyDescent="0.25">
      <c r="A391" s="2"/>
      <c r="B391" s="14"/>
      <c r="C391" s="3"/>
      <c r="D391" s="4"/>
      <c r="E391" s="11"/>
      <c r="F391" s="12"/>
      <c r="G391" s="240"/>
      <c r="H391" s="230"/>
      <c r="I391" s="206"/>
      <c r="J391" s="206"/>
      <c r="K391" s="206"/>
    </row>
    <row r="392" spans="1:11" x14ac:dyDescent="0.25">
      <c r="A392" s="2" t="s">
        <v>219</v>
      </c>
      <c r="B392" s="14" t="s">
        <v>236</v>
      </c>
      <c r="C392" s="3" t="s">
        <v>18</v>
      </c>
      <c r="D392" s="4" t="s">
        <v>185</v>
      </c>
      <c r="E392" s="11">
        <f>SUM(H392:K392)</f>
        <v>6</v>
      </c>
      <c r="F392" s="12"/>
      <c r="G392" s="240">
        <f t="shared" ref="G392:G393" si="103">IF(E392=0,"Rate Only",E392*F392)</f>
        <v>0</v>
      </c>
      <c r="H392" s="230"/>
      <c r="I392" s="206"/>
      <c r="J392" s="206"/>
      <c r="K392" s="206">
        <v>6</v>
      </c>
    </row>
    <row r="393" spans="1:11" x14ac:dyDescent="0.25">
      <c r="A393" s="2"/>
      <c r="B393" s="14"/>
      <c r="C393" s="3" t="s">
        <v>20</v>
      </c>
      <c r="D393" s="4" t="s">
        <v>185</v>
      </c>
      <c r="E393" s="11">
        <f>E392</f>
        <v>6</v>
      </c>
      <c r="F393" s="12"/>
      <c r="G393" s="240">
        <f t="shared" si="103"/>
        <v>0</v>
      </c>
      <c r="H393" s="230"/>
      <c r="I393" s="206"/>
      <c r="J393" s="206"/>
      <c r="K393" s="206"/>
    </row>
    <row r="394" spans="1:11" x14ac:dyDescent="0.25">
      <c r="A394" s="2"/>
      <c r="B394" s="14"/>
      <c r="C394" s="3"/>
      <c r="D394" s="4"/>
      <c r="E394" s="11"/>
      <c r="F394" s="12"/>
      <c r="G394" s="240"/>
      <c r="H394" s="230"/>
      <c r="I394" s="206"/>
      <c r="J394" s="206"/>
      <c r="K394" s="206"/>
    </row>
    <row r="395" spans="1:11" x14ac:dyDescent="0.25">
      <c r="A395" s="15" t="s">
        <v>220</v>
      </c>
      <c r="B395" s="14" t="s">
        <v>237</v>
      </c>
      <c r="C395" s="3" t="s">
        <v>18</v>
      </c>
      <c r="D395" s="4" t="s">
        <v>185</v>
      </c>
      <c r="E395" s="11">
        <f>SUM(H395:K395)</f>
        <v>20</v>
      </c>
      <c r="F395" s="12"/>
      <c r="G395" s="240">
        <f t="shared" ref="G395:G396" si="104">IF(E395=0,"Rate Only",E395*F395)</f>
        <v>0</v>
      </c>
      <c r="H395" s="230"/>
      <c r="I395" s="206"/>
      <c r="J395" s="206"/>
      <c r="K395" s="206">
        <v>20</v>
      </c>
    </row>
    <row r="396" spans="1:11" x14ac:dyDescent="0.25">
      <c r="A396" s="2"/>
      <c r="B396" s="14"/>
      <c r="C396" s="3" t="s">
        <v>20</v>
      </c>
      <c r="D396" s="4" t="s">
        <v>185</v>
      </c>
      <c r="E396" s="11">
        <f>E395</f>
        <v>20</v>
      </c>
      <c r="F396" s="12"/>
      <c r="G396" s="240">
        <f t="shared" si="104"/>
        <v>0</v>
      </c>
      <c r="H396" s="230"/>
      <c r="I396" s="206"/>
      <c r="J396" s="206"/>
      <c r="K396" s="206"/>
    </row>
    <row r="397" spans="1:11" x14ac:dyDescent="0.25">
      <c r="A397" s="2"/>
      <c r="B397" s="14"/>
      <c r="C397" s="3"/>
      <c r="D397" s="4"/>
      <c r="E397" s="11"/>
      <c r="F397" s="12"/>
      <c r="G397" s="240"/>
      <c r="H397" s="230"/>
      <c r="I397" s="206"/>
      <c r="J397" s="206"/>
      <c r="K397" s="206"/>
    </row>
    <row r="398" spans="1:11" x14ac:dyDescent="0.25">
      <c r="A398" s="2" t="s">
        <v>221</v>
      </c>
      <c r="B398" s="14" t="s">
        <v>238</v>
      </c>
      <c r="C398" s="3" t="s">
        <v>18</v>
      </c>
      <c r="D398" s="4" t="s">
        <v>185</v>
      </c>
      <c r="E398" s="11">
        <f>SUM(H398:K398)</f>
        <v>0</v>
      </c>
      <c r="F398" s="12"/>
      <c r="G398" s="240" t="str">
        <f t="shared" ref="G398:G399" si="105">IF(E398=0,"Rate Only",E398*F398)</f>
        <v>Rate Only</v>
      </c>
      <c r="H398" s="230"/>
      <c r="I398" s="206"/>
      <c r="J398" s="206"/>
      <c r="K398" s="206">
        <v>0</v>
      </c>
    </row>
    <row r="399" spans="1:11" x14ac:dyDescent="0.25">
      <c r="A399" s="2"/>
      <c r="B399" s="14"/>
      <c r="C399" s="3" t="s">
        <v>20</v>
      </c>
      <c r="D399" s="4" t="s">
        <v>185</v>
      </c>
      <c r="E399" s="11">
        <f>E398</f>
        <v>0</v>
      </c>
      <c r="F399" s="12"/>
      <c r="G399" s="240" t="str">
        <f t="shared" si="105"/>
        <v>Rate Only</v>
      </c>
      <c r="H399" s="230"/>
      <c r="I399" s="206"/>
      <c r="J399" s="206"/>
      <c r="K399" s="206"/>
    </row>
    <row r="400" spans="1:11" x14ac:dyDescent="0.25">
      <c r="A400" s="2"/>
      <c r="B400" s="14"/>
      <c r="C400" s="3"/>
      <c r="D400" s="4"/>
      <c r="E400" s="11"/>
      <c r="F400" s="12"/>
      <c r="G400" s="240"/>
      <c r="H400" s="230"/>
      <c r="I400" s="206"/>
      <c r="J400" s="206"/>
      <c r="K400" s="206"/>
    </row>
    <row r="401" spans="1:11" x14ac:dyDescent="0.25">
      <c r="A401" s="2" t="s">
        <v>222</v>
      </c>
      <c r="B401" s="14" t="s">
        <v>239</v>
      </c>
      <c r="C401" s="3" t="s">
        <v>18</v>
      </c>
      <c r="D401" s="4" t="s">
        <v>185</v>
      </c>
      <c r="E401" s="11">
        <f>SUM(H401:K401)</f>
        <v>4</v>
      </c>
      <c r="F401" s="12"/>
      <c r="G401" s="240">
        <f t="shared" ref="G401:G402" si="106">IF(E401=0,"Rate Only",E401*F401)</f>
        <v>0</v>
      </c>
      <c r="H401" s="230"/>
      <c r="I401" s="206"/>
      <c r="J401" s="206"/>
      <c r="K401" s="206">
        <v>4</v>
      </c>
    </row>
    <row r="402" spans="1:11" x14ac:dyDescent="0.25">
      <c r="A402" s="2"/>
      <c r="B402" s="14"/>
      <c r="C402" s="3" t="s">
        <v>20</v>
      </c>
      <c r="D402" s="4" t="s">
        <v>185</v>
      </c>
      <c r="E402" s="11">
        <f>E401</f>
        <v>4</v>
      </c>
      <c r="F402" s="12"/>
      <c r="G402" s="240">
        <f t="shared" si="106"/>
        <v>0</v>
      </c>
      <c r="H402" s="230"/>
      <c r="I402" s="206"/>
      <c r="J402" s="206"/>
      <c r="K402" s="206"/>
    </row>
    <row r="403" spans="1:11" x14ac:dyDescent="0.25">
      <c r="A403" s="2"/>
      <c r="B403" s="14"/>
      <c r="C403" s="3"/>
      <c r="D403" s="4"/>
      <c r="E403" s="11"/>
      <c r="F403" s="12"/>
      <c r="G403" s="240"/>
      <c r="H403" s="230"/>
      <c r="I403" s="206"/>
      <c r="J403" s="206"/>
      <c r="K403" s="206"/>
    </row>
    <row r="404" spans="1:11" x14ac:dyDescent="0.25">
      <c r="A404" s="2" t="s">
        <v>223</v>
      </c>
      <c r="B404" s="14" t="s">
        <v>240</v>
      </c>
      <c r="C404" s="3" t="s">
        <v>18</v>
      </c>
      <c r="D404" s="4" t="s">
        <v>185</v>
      </c>
      <c r="E404" s="11">
        <f>SUM(H404:K404)</f>
        <v>8</v>
      </c>
      <c r="F404" s="12"/>
      <c r="G404" s="240">
        <f t="shared" ref="G404:G405" si="107">IF(E404=0,"Rate Only",E404*F404)</f>
        <v>0</v>
      </c>
      <c r="H404" s="230"/>
      <c r="I404" s="206"/>
      <c r="J404" s="206"/>
      <c r="K404" s="206">
        <v>8</v>
      </c>
    </row>
    <row r="405" spans="1:11" x14ac:dyDescent="0.25">
      <c r="A405" s="2"/>
      <c r="B405" s="14"/>
      <c r="C405" s="3" t="s">
        <v>20</v>
      </c>
      <c r="D405" s="4" t="s">
        <v>185</v>
      </c>
      <c r="E405" s="11">
        <f>E404</f>
        <v>8</v>
      </c>
      <c r="F405" s="12"/>
      <c r="G405" s="240">
        <f t="shared" si="107"/>
        <v>0</v>
      </c>
      <c r="H405" s="230"/>
      <c r="I405" s="206"/>
      <c r="J405" s="206"/>
      <c r="K405" s="206"/>
    </row>
    <row r="406" spans="1:11" x14ac:dyDescent="0.25">
      <c r="A406" s="2"/>
      <c r="B406" s="14"/>
      <c r="C406" s="3"/>
      <c r="D406" s="4"/>
      <c r="E406" s="11"/>
      <c r="F406" s="12"/>
      <c r="G406" s="240"/>
      <c r="H406" s="230"/>
      <c r="I406" s="206"/>
      <c r="J406" s="206"/>
      <c r="K406" s="206"/>
    </row>
    <row r="407" spans="1:11" x14ac:dyDescent="0.25">
      <c r="A407" s="15" t="s">
        <v>224</v>
      </c>
      <c r="B407" s="14" t="s">
        <v>241</v>
      </c>
      <c r="C407" s="3" t="s">
        <v>18</v>
      </c>
      <c r="D407" s="4" t="s">
        <v>185</v>
      </c>
      <c r="E407" s="11">
        <f>SUM(H407:K407)</f>
        <v>0</v>
      </c>
      <c r="F407" s="12"/>
      <c r="G407" s="240" t="str">
        <f t="shared" ref="G407:G408" si="108">IF(E407=0,"Rate Only",E407*F407)</f>
        <v>Rate Only</v>
      </c>
      <c r="H407" s="230"/>
      <c r="I407" s="206"/>
      <c r="J407" s="206"/>
      <c r="K407" s="206">
        <v>0</v>
      </c>
    </row>
    <row r="408" spans="1:11" x14ac:dyDescent="0.25">
      <c r="A408" s="2"/>
      <c r="B408" s="14"/>
      <c r="C408" s="3" t="s">
        <v>20</v>
      </c>
      <c r="D408" s="4" t="s">
        <v>185</v>
      </c>
      <c r="E408" s="11">
        <f>E407</f>
        <v>0</v>
      </c>
      <c r="F408" s="12"/>
      <c r="G408" s="240" t="str">
        <f t="shared" si="108"/>
        <v>Rate Only</v>
      </c>
      <c r="H408" s="230"/>
      <c r="I408" s="206"/>
      <c r="J408" s="206"/>
      <c r="K408" s="206"/>
    </row>
    <row r="409" spans="1:11" x14ac:dyDescent="0.25">
      <c r="A409" s="2"/>
      <c r="B409" s="14"/>
      <c r="C409" s="3"/>
      <c r="D409" s="4"/>
      <c r="E409" s="11"/>
      <c r="F409" s="12"/>
      <c r="G409" s="240"/>
      <c r="H409" s="230"/>
      <c r="I409" s="206"/>
      <c r="J409" s="206"/>
      <c r="K409" s="206"/>
    </row>
    <row r="410" spans="1:11" x14ac:dyDescent="0.25">
      <c r="A410" s="2" t="s">
        <v>225</v>
      </c>
      <c r="B410" s="14" t="s">
        <v>242</v>
      </c>
      <c r="C410" s="3" t="s">
        <v>18</v>
      </c>
      <c r="D410" s="4" t="s">
        <v>185</v>
      </c>
      <c r="E410" s="11">
        <f>SUM(H410:K410)</f>
        <v>0</v>
      </c>
      <c r="F410" s="12"/>
      <c r="G410" s="240" t="str">
        <f t="shared" ref="G410:G411" si="109">IF(E410=0,"Rate Only",E410*F410)</f>
        <v>Rate Only</v>
      </c>
      <c r="H410" s="230"/>
      <c r="I410" s="206"/>
      <c r="J410" s="206"/>
      <c r="K410" s="206">
        <v>0</v>
      </c>
    </row>
    <row r="411" spans="1:11" x14ac:dyDescent="0.25">
      <c r="A411" s="2"/>
      <c r="B411" s="14"/>
      <c r="C411" s="3" t="s">
        <v>20</v>
      </c>
      <c r="D411" s="4" t="s">
        <v>185</v>
      </c>
      <c r="E411" s="11">
        <f>E410</f>
        <v>0</v>
      </c>
      <c r="F411" s="12"/>
      <c r="G411" s="240" t="str">
        <f t="shared" si="109"/>
        <v>Rate Only</v>
      </c>
      <c r="H411" s="230"/>
      <c r="I411" s="206"/>
      <c r="J411" s="206"/>
      <c r="K411" s="206"/>
    </row>
    <row r="412" spans="1:11" x14ac:dyDescent="0.25">
      <c r="A412" s="2"/>
      <c r="B412" s="14"/>
      <c r="C412" s="3"/>
      <c r="D412" s="4"/>
      <c r="E412" s="11"/>
      <c r="F412" s="12"/>
      <c r="G412" s="240"/>
      <c r="H412" s="230"/>
      <c r="I412" s="206"/>
      <c r="J412" s="206"/>
      <c r="K412" s="206"/>
    </row>
    <row r="413" spans="1:11" x14ac:dyDescent="0.25">
      <c r="A413" s="15" t="s">
        <v>226</v>
      </c>
      <c r="B413" s="14" t="s">
        <v>243</v>
      </c>
      <c r="C413" s="3" t="s">
        <v>18</v>
      </c>
      <c r="D413" s="4" t="s">
        <v>185</v>
      </c>
      <c r="E413" s="11">
        <f>SUM(H413:K413)</f>
        <v>0</v>
      </c>
      <c r="F413" s="12"/>
      <c r="G413" s="240" t="str">
        <f t="shared" ref="G413:G414" si="110">IF(E413=0,"Rate Only",E413*F413)</f>
        <v>Rate Only</v>
      </c>
      <c r="H413" s="230"/>
      <c r="I413" s="206"/>
      <c r="J413" s="206"/>
      <c r="K413" s="206">
        <v>0</v>
      </c>
    </row>
    <row r="414" spans="1:11" x14ac:dyDescent="0.25">
      <c r="A414" s="2"/>
      <c r="B414" s="14"/>
      <c r="C414" s="3" t="s">
        <v>20</v>
      </c>
      <c r="D414" s="4" t="s">
        <v>185</v>
      </c>
      <c r="E414" s="11">
        <f>E413</f>
        <v>0</v>
      </c>
      <c r="F414" s="12"/>
      <c r="G414" s="240" t="str">
        <f t="shared" si="110"/>
        <v>Rate Only</v>
      </c>
      <c r="H414" s="230"/>
      <c r="I414" s="206"/>
      <c r="J414" s="206"/>
      <c r="K414" s="206"/>
    </row>
    <row r="415" spans="1:11" x14ac:dyDescent="0.25">
      <c r="A415" s="2"/>
      <c r="B415" s="14"/>
      <c r="C415" s="3"/>
      <c r="D415" s="4"/>
      <c r="E415" s="11"/>
      <c r="F415" s="12"/>
      <c r="G415" s="240"/>
      <c r="H415" s="230"/>
      <c r="I415" s="206"/>
      <c r="J415" s="206"/>
      <c r="K415" s="206"/>
    </row>
    <row r="416" spans="1:11" x14ac:dyDescent="0.25">
      <c r="A416" s="2" t="s">
        <v>227</v>
      </c>
      <c r="B416" s="14" t="s">
        <v>244</v>
      </c>
      <c r="C416" s="3" t="s">
        <v>18</v>
      </c>
      <c r="D416" s="4" t="s">
        <v>185</v>
      </c>
      <c r="E416" s="11">
        <f>SUM(H416:K416)</f>
        <v>0</v>
      </c>
      <c r="F416" s="12"/>
      <c r="G416" s="240" t="str">
        <f t="shared" ref="G416:G417" si="111">IF(E416=0,"Rate Only",E416*F416)</f>
        <v>Rate Only</v>
      </c>
      <c r="H416" s="230"/>
      <c r="I416" s="206"/>
      <c r="J416" s="206"/>
      <c r="K416" s="206">
        <v>0</v>
      </c>
    </row>
    <row r="417" spans="1:69" x14ac:dyDescent="0.25">
      <c r="A417" s="2"/>
      <c r="B417" s="14"/>
      <c r="C417" s="3" t="s">
        <v>20</v>
      </c>
      <c r="D417" s="4" t="s">
        <v>185</v>
      </c>
      <c r="E417" s="11">
        <f>E416</f>
        <v>0</v>
      </c>
      <c r="F417" s="12"/>
      <c r="G417" s="240" t="str">
        <f t="shared" si="111"/>
        <v>Rate Only</v>
      </c>
      <c r="H417" s="230"/>
      <c r="I417" s="206"/>
      <c r="J417" s="206"/>
      <c r="K417" s="206"/>
    </row>
    <row r="418" spans="1:69" x14ac:dyDescent="0.25">
      <c r="A418" s="2"/>
      <c r="B418" s="14"/>
      <c r="C418" s="3"/>
      <c r="D418" s="4"/>
      <c r="E418" s="11"/>
      <c r="F418" s="12"/>
      <c r="G418" s="240"/>
      <c r="H418" s="230"/>
      <c r="I418" s="206"/>
      <c r="J418" s="206"/>
      <c r="K418" s="206"/>
    </row>
    <row r="419" spans="1:69" x14ac:dyDescent="0.25">
      <c r="A419" s="15" t="s">
        <v>228</v>
      </c>
      <c r="B419" s="14" t="s">
        <v>245</v>
      </c>
      <c r="C419" s="3" t="s">
        <v>18</v>
      </c>
      <c r="D419" s="4" t="s">
        <v>185</v>
      </c>
      <c r="E419" s="11">
        <f>SUM(H419:K419)</f>
        <v>0</v>
      </c>
      <c r="F419" s="12"/>
      <c r="G419" s="240" t="str">
        <f t="shared" ref="G419:G420" si="112">IF(E419=0,"Rate Only",E419*F419)</f>
        <v>Rate Only</v>
      </c>
      <c r="H419" s="230"/>
      <c r="I419" s="206"/>
      <c r="J419" s="206"/>
      <c r="K419" s="206">
        <v>0</v>
      </c>
    </row>
    <row r="420" spans="1:69" x14ac:dyDescent="0.25">
      <c r="A420" s="2"/>
      <c r="B420" s="14"/>
      <c r="C420" s="3" t="s">
        <v>20</v>
      </c>
      <c r="D420" s="4" t="s">
        <v>185</v>
      </c>
      <c r="E420" s="11">
        <f>E419</f>
        <v>0</v>
      </c>
      <c r="F420" s="12"/>
      <c r="G420" s="240" t="str">
        <f t="shared" si="112"/>
        <v>Rate Only</v>
      </c>
      <c r="H420" s="230"/>
      <c r="I420" s="206"/>
      <c r="J420" s="206"/>
      <c r="K420" s="206"/>
    </row>
    <row r="421" spans="1:69" x14ac:dyDescent="0.25">
      <c r="A421" s="2"/>
      <c r="B421" s="14"/>
      <c r="C421" s="3"/>
      <c r="D421" s="4"/>
      <c r="E421" s="11"/>
      <c r="F421" s="12"/>
      <c r="G421" s="240"/>
      <c r="H421" s="230"/>
      <c r="I421" s="206"/>
      <c r="J421" s="206"/>
      <c r="K421" s="206"/>
    </row>
    <row r="422" spans="1:69" x14ac:dyDescent="0.25">
      <c r="A422" s="2" t="s">
        <v>229</v>
      </c>
      <c r="B422" s="14" t="s">
        <v>246</v>
      </c>
      <c r="C422" s="3" t="s">
        <v>18</v>
      </c>
      <c r="D422" s="4" t="s">
        <v>185</v>
      </c>
      <c r="E422" s="11">
        <f>SUM(H422:K422)</f>
        <v>0</v>
      </c>
      <c r="F422" s="12"/>
      <c r="G422" s="240" t="str">
        <f t="shared" ref="G422:G423" si="113">IF(E422=0,"Rate Only",E422*F422)</f>
        <v>Rate Only</v>
      </c>
      <c r="H422" s="230"/>
      <c r="I422" s="206"/>
      <c r="J422" s="206"/>
      <c r="K422" s="206">
        <v>0</v>
      </c>
    </row>
    <row r="423" spans="1:69" x14ac:dyDescent="0.25">
      <c r="A423" s="2"/>
      <c r="B423" s="14"/>
      <c r="C423" s="3" t="s">
        <v>20</v>
      </c>
      <c r="D423" s="4" t="s">
        <v>185</v>
      </c>
      <c r="E423" s="11">
        <f>E422</f>
        <v>0</v>
      </c>
      <c r="F423" s="12"/>
      <c r="G423" s="240" t="str">
        <f t="shared" si="113"/>
        <v>Rate Only</v>
      </c>
      <c r="H423" s="230"/>
      <c r="I423" s="206"/>
      <c r="J423" s="206"/>
      <c r="K423" s="206"/>
    </row>
    <row r="424" spans="1:69" x14ac:dyDescent="0.25">
      <c r="A424" s="2"/>
      <c r="B424" s="57"/>
      <c r="C424" s="29"/>
      <c r="D424" s="30"/>
      <c r="E424" s="114"/>
      <c r="F424" s="56"/>
      <c r="G424" s="257"/>
      <c r="H424" s="230"/>
      <c r="I424" s="206"/>
      <c r="J424" s="206"/>
      <c r="K424" s="206"/>
    </row>
    <row r="425" spans="1:69" s="55" customFormat="1" x14ac:dyDescent="0.25">
      <c r="A425" s="2"/>
      <c r="B425" s="28"/>
      <c r="C425" s="29"/>
      <c r="D425" s="30"/>
      <c r="E425" s="114"/>
      <c r="F425" s="56"/>
      <c r="G425" s="257"/>
      <c r="H425" s="230"/>
      <c r="I425" s="206"/>
      <c r="J425" s="206"/>
      <c r="K425" s="206"/>
      <c r="L425" s="80"/>
      <c r="M425" s="62"/>
      <c r="N425" s="62"/>
      <c r="O425" s="62"/>
      <c r="P425" s="62"/>
      <c r="Q425" s="62"/>
      <c r="R425" s="62"/>
      <c r="S425" s="62"/>
      <c r="T425" s="62"/>
      <c r="U425" s="62"/>
      <c r="V425" s="62"/>
      <c r="W425" s="62"/>
      <c r="X425" s="62"/>
      <c r="Y425" s="62"/>
      <c r="Z425" s="62"/>
      <c r="AA425" s="62"/>
      <c r="AB425" s="62"/>
      <c r="AC425" s="62"/>
      <c r="AD425" s="62"/>
      <c r="AE425" s="62"/>
      <c r="AF425" s="62"/>
      <c r="AG425" s="62"/>
      <c r="AH425" s="62"/>
      <c r="AI425" s="62"/>
      <c r="AJ425" s="62"/>
      <c r="AK425" s="62"/>
      <c r="AL425" s="62"/>
      <c r="AM425" s="62"/>
      <c r="AN425" s="62"/>
      <c r="AO425" s="62"/>
      <c r="AP425" s="62"/>
      <c r="AQ425" s="62"/>
      <c r="AR425" s="62"/>
      <c r="AS425" s="62"/>
      <c r="AT425" s="62"/>
      <c r="AU425" s="62"/>
      <c r="AV425" s="62"/>
      <c r="AW425" s="62"/>
      <c r="AX425" s="62"/>
      <c r="AY425" s="62"/>
      <c r="AZ425" s="62"/>
      <c r="BA425" s="62"/>
      <c r="BB425" s="62"/>
      <c r="BC425" s="62"/>
      <c r="BD425" s="62"/>
      <c r="BE425" s="62"/>
      <c r="BF425" s="62"/>
      <c r="BG425" s="62"/>
      <c r="BH425" s="62"/>
      <c r="BI425" s="62"/>
      <c r="BJ425" s="62"/>
      <c r="BK425" s="62"/>
      <c r="BL425" s="62"/>
      <c r="BM425" s="62"/>
      <c r="BN425" s="62"/>
      <c r="BO425" s="62"/>
      <c r="BP425" s="62"/>
      <c r="BQ425" s="62"/>
    </row>
    <row r="426" spans="1:69" s="55" customFormat="1" x14ac:dyDescent="0.2">
      <c r="A426" s="66" t="s">
        <v>280</v>
      </c>
      <c r="B426" s="16" t="s">
        <v>34</v>
      </c>
      <c r="C426" s="3"/>
      <c r="D426" s="4"/>
      <c r="E426" s="11"/>
      <c r="F426" s="12"/>
      <c r="G426" s="240"/>
      <c r="H426" s="230"/>
      <c r="I426" s="206"/>
      <c r="J426" s="206"/>
      <c r="K426" s="206"/>
      <c r="L426" s="80"/>
      <c r="M426" s="62"/>
      <c r="N426" s="62"/>
      <c r="O426" s="62"/>
      <c r="P426" s="62"/>
      <c r="Q426" s="62"/>
      <c r="R426" s="62"/>
      <c r="S426" s="62"/>
      <c r="T426" s="62"/>
      <c r="U426" s="62"/>
      <c r="V426" s="62"/>
      <c r="W426" s="62"/>
      <c r="X426" s="62"/>
      <c r="Y426" s="62"/>
      <c r="Z426" s="62"/>
      <c r="AA426" s="62"/>
      <c r="AB426" s="62"/>
      <c r="AC426" s="62"/>
      <c r="AD426" s="62"/>
      <c r="AE426" s="62"/>
      <c r="AF426" s="62"/>
      <c r="AG426" s="62"/>
      <c r="AH426" s="62"/>
      <c r="AI426" s="62"/>
      <c r="AJ426" s="62"/>
      <c r="AK426" s="62"/>
      <c r="AL426" s="62"/>
      <c r="AM426" s="62"/>
      <c r="AN426" s="62"/>
      <c r="AO426" s="62"/>
      <c r="AP426" s="62"/>
      <c r="AQ426" s="62"/>
      <c r="AR426" s="62"/>
      <c r="AS426" s="62"/>
      <c r="AT426" s="62"/>
      <c r="AU426" s="62"/>
      <c r="AV426" s="62"/>
      <c r="AW426" s="62"/>
      <c r="AX426" s="62"/>
      <c r="AY426" s="62"/>
      <c r="AZ426" s="62"/>
      <c r="BA426" s="62"/>
      <c r="BB426" s="62"/>
      <c r="BC426" s="62"/>
      <c r="BD426" s="62"/>
      <c r="BE426" s="62"/>
      <c r="BF426" s="62"/>
      <c r="BG426" s="62"/>
      <c r="BH426" s="62"/>
      <c r="BI426" s="62"/>
      <c r="BJ426" s="62"/>
      <c r="BK426" s="62"/>
      <c r="BL426" s="62"/>
      <c r="BM426" s="62"/>
      <c r="BN426" s="62"/>
      <c r="BO426" s="62"/>
      <c r="BP426" s="62"/>
      <c r="BQ426" s="62"/>
    </row>
    <row r="427" spans="1:69" s="55" customFormat="1" x14ac:dyDescent="0.2">
      <c r="A427" s="15"/>
      <c r="B427" s="17"/>
      <c r="C427" s="3"/>
      <c r="D427" s="4"/>
      <c r="E427" s="11"/>
      <c r="F427" s="12"/>
      <c r="G427" s="240"/>
      <c r="H427" s="230"/>
      <c r="I427" s="206"/>
      <c r="J427" s="206"/>
      <c r="K427" s="206"/>
      <c r="L427" s="80"/>
      <c r="M427" s="62"/>
      <c r="N427" s="62"/>
      <c r="O427" s="62"/>
      <c r="P427" s="62"/>
      <c r="Q427" s="62"/>
      <c r="R427" s="62"/>
      <c r="S427" s="62"/>
      <c r="T427" s="62"/>
      <c r="U427" s="62"/>
      <c r="V427" s="62"/>
      <c r="W427" s="62"/>
      <c r="X427" s="62"/>
      <c r="Y427" s="62"/>
      <c r="Z427" s="62"/>
      <c r="AA427" s="62"/>
      <c r="AB427" s="62"/>
      <c r="AC427" s="62"/>
      <c r="AD427" s="62"/>
      <c r="AE427" s="62"/>
      <c r="AF427" s="62"/>
      <c r="AG427" s="62"/>
      <c r="AH427" s="62"/>
      <c r="AI427" s="62"/>
      <c r="AJ427" s="62"/>
      <c r="AK427" s="62"/>
      <c r="AL427" s="62"/>
      <c r="AM427" s="62"/>
      <c r="AN427" s="62"/>
      <c r="AO427" s="62"/>
      <c r="AP427" s="62"/>
      <c r="AQ427" s="62"/>
      <c r="AR427" s="62"/>
      <c r="AS427" s="62"/>
      <c r="AT427" s="62"/>
      <c r="AU427" s="62"/>
      <c r="AV427" s="62"/>
      <c r="AW427" s="62"/>
      <c r="AX427" s="62"/>
      <c r="AY427" s="62"/>
      <c r="AZ427" s="62"/>
      <c r="BA427" s="62"/>
      <c r="BB427" s="62"/>
      <c r="BC427" s="62"/>
      <c r="BD427" s="62"/>
      <c r="BE427" s="62"/>
      <c r="BF427" s="62"/>
      <c r="BG427" s="62"/>
      <c r="BH427" s="62"/>
      <c r="BI427" s="62"/>
      <c r="BJ427" s="62"/>
      <c r="BK427" s="62"/>
      <c r="BL427" s="62"/>
      <c r="BM427" s="62"/>
      <c r="BN427" s="62"/>
      <c r="BO427" s="62"/>
      <c r="BP427" s="62"/>
      <c r="BQ427" s="62"/>
    </row>
    <row r="428" spans="1:69" s="55" customFormat="1" ht="36" x14ac:dyDescent="0.2">
      <c r="A428" s="15"/>
      <c r="B428" s="18" t="s">
        <v>35</v>
      </c>
      <c r="C428" s="3"/>
      <c r="D428" s="4"/>
      <c r="E428" s="11"/>
      <c r="F428" s="12"/>
      <c r="G428" s="240"/>
      <c r="H428" s="230"/>
      <c r="I428" s="206"/>
      <c r="J428" s="206"/>
      <c r="K428" s="206"/>
      <c r="L428" s="80"/>
      <c r="M428" s="62"/>
      <c r="N428" s="62"/>
      <c r="O428" s="62"/>
      <c r="P428" s="62"/>
      <c r="Q428" s="62"/>
      <c r="R428" s="62"/>
      <c r="S428" s="62"/>
      <c r="T428" s="62"/>
      <c r="U428" s="62"/>
      <c r="V428" s="62"/>
      <c r="W428" s="62"/>
      <c r="X428" s="62"/>
      <c r="Y428" s="62"/>
      <c r="Z428" s="62"/>
      <c r="AA428" s="62"/>
      <c r="AB428" s="62"/>
      <c r="AC428" s="62"/>
      <c r="AD428" s="62"/>
      <c r="AE428" s="62"/>
      <c r="AF428" s="62"/>
      <c r="AG428" s="62"/>
      <c r="AH428" s="62"/>
      <c r="AI428" s="62"/>
      <c r="AJ428" s="62"/>
      <c r="AK428" s="62"/>
      <c r="AL428" s="62"/>
      <c r="AM428" s="62"/>
      <c r="AN428" s="62"/>
      <c r="AO428" s="62"/>
      <c r="AP428" s="62"/>
      <c r="AQ428" s="62"/>
      <c r="AR428" s="62"/>
      <c r="AS428" s="62"/>
      <c r="AT428" s="62"/>
      <c r="AU428" s="62"/>
      <c r="AV428" s="62"/>
      <c r="AW428" s="62"/>
      <c r="AX428" s="62"/>
      <c r="AY428" s="62"/>
      <c r="AZ428" s="62"/>
      <c r="BA428" s="62"/>
      <c r="BB428" s="62"/>
      <c r="BC428" s="62"/>
      <c r="BD428" s="62"/>
      <c r="BE428" s="62"/>
      <c r="BF428" s="62"/>
      <c r="BG428" s="62"/>
      <c r="BH428" s="62"/>
      <c r="BI428" s="62"/>
      <c r="BJ428" s="62"/>
      <c r="BK428" s="62"/>
      <c r="BL428" s="62"/>
      <c r="BM428" s="62"/>
      <c r="BN428" s="62"/>
      <c r="BO428" s="62"/>
      <c r="BP428" s="62"/>
      <c r="BQ428" s="62"/>
    </row>
    <row r="429" spans="1:69" s="55" customFormat="1" x14ac:dyDescent="0.2">
      <c r="A429" s="2"/>
      <c r="B429" s="14"/>
      <c r="C429" s="3"/>
      <c r="D429" s="4"/>
      <c r="E429" s="11"/>
      <c r="F429" s="12"/>
      <c r="G429" s="240"/>
      <c r="H429" s="230"/>
      <c r="I429" s="206"/>
      <c r="J429" s="206"/>
      <c r="K429" s="206"/>
      <c r="L429" s="80"/>
      <c r="M429" s="62"/>
      <c r="N429" s="62"/>
      <c r="O429" s="62"/>
      <c r="P429" s="62"/>
      <c r="Q429" s="62"/>
      <c r="R429" s="62"/>
      <c r="S429" s="62"/>
      <c r="T429" s="62"/>
      <c r="U429" s="62"/>
      <c r="V429" s="62"/>
      <c r="W429" s="62"/>
      <c r="X429" s="62"/>
      <c r="Y429" s="62"/>
      <c r="Z429" s="62"/>
      <c r="AA429" s="62"/>
      <c r="AB429" s="62"/>
      <c r="AC429" s="62"/>
      <c r="AD429" s="62"/>
      <c r="AE429" s="62"/>
      <c r="AF429" s="62"/>
      <c r="AG429" s="62"/>
      <c r="AH429" s="62"/>
      <c r="AI429" s="62"/>
      <c r="AJ429" s="62"/>
      <c r="AK429" s="62"/>
      <c r="AL429" s="62"/>
      <c r="AM429" s="62"/>
      <c r="AN429" s="62"/>
      <c r="AO429" s="62"/>
      <c r="AP429" s="62"/>
      <c r="AQ429" s="62"/>
      <c r="AR429" s="62"/>
      <c r="AS429" s="62"/>
      <c r="AT429" s="62"/>
      <c r="AU429" s="62"/>
      <c r="AV429" s="62"/>
      <c r="AW429" s="62"/>
      <c r="AX429" s="62"/>
      <c r="AY429" s="62"/>
      <c r="AZ429" s="62"/>
      <c r="BA429" s="62"/>
      <c r="BB429" s="62"/>
      <c r="BC429" s="62"/>
      <c r="BD429" s="62"/>
      <c r="BE429" s="62"/>
      <c r="BF429" s="62"/>
      <c r="BG429" s="62"/>
      <c r="BH429" s="62"/>
      <c r="BI429" s="62"/>
      <c r="BJ429" s="62"/>
      <c r="BK429" s="62"/>
      <c r="BL429" s="62"/>
      <c r="BM429" s="62"/>
      <c r="BN429" s="62"/>
      <c r="BO429" s="62"/>
      <c r="BP429" s="62"/>
      <c r="BQ429" s="62"/>
    </row>
    <row r="430" spans="1:69" s="55" customFormat="1" x14ac:dyDescent="0.2">
      <c r="A430" s="15" t="s">
        <v>281</v>
      </c>
      <c r="B430" s="65" t="s">
        <v>248</v>
      </c>
      <c r="C430" s="19" t="s">
        <v>18</v>
      </c>
      <c r="D430" s="4" t="s">
        <v>22</v>
      </c>
      <c r="E430" s="11">
        <f>H430+I430+J430+K430</f>
        <v>20</v>
      </c>
      <c r="F430" s="12"/>
      <c r="G430" s="240">
        <f t="shared" ref="G430:G431" si="114">IF(E430=0,"Rate Only",E430*F430)</f>
        <v>0</v>
      </c>
      <c r="H430" s="230">
        <v>15</v>
      </c>
      <c r="I430" s="206">
        <v>5</v>
      </c>
      <c r="J430" s="206"/>
      <c r="K430" s="206"/>
      <c r="L430" s="80"/>
      <c r="M430" s="62"/>
      <c r="N430" s="62"/>
      <c r="O430" s="62"/>
      <c r="P430" s="62"/>
      <c r="Q430" s="62"/>
      <c r="R430" s="62"/>
      <c r="S430" s="62"/>
      <c r="T430" s="62"/>
      <c r="U430" s="62"/>
      <c r="V430" s="62"/>
      <c r="W430" s="62"/>
      <c r="X430" s="62"/>
      <c r="Y430" s="62"/>
      <c r="Z430" s="62"/>
      <c r="AA430" s="62"/>
      <c r="AB430" s="62"/>
      <c r="AC430" s="62"/>
      <c r="AD430" s="62"/>
      <c r="AE430" s="62"/>
      <c r="AF430" s="62"/>
      <c r="AG430" s="62"/>
      <c r="AH430" s="62"/>
      <c r="AI430" s="62"/>
      <c r="AJ430" s="62"/>
      <c r="AK430" s="62"/>
      <c r="AL430" s="62"/>
      <c r="AM430" s="62"/>
      <c r="AN430" s="62"/>
      <c r="AO430" s="62"/>
      <c r="AP430" s="62"/>
      <c r="AQ430" s="62"/>
      <c r="AR430" s="62"/>
      <c r="AS430" s="62"/>
      <c r="AT430" s="62"/>
      <c r="AU430" s="62"/>
      <c r="AV430" s="62"/>
      <c r="AW430" s="62"/>
      <c r="AX430" s="62"/>
      <c r="AY430" s="62"/>
      <c r="AZ430" s="62"/>
      <c r="BA430" s="62"/>
      <c r="BB430" s="62"/>
      <c r="BC430" s="62"/>
      <c r="BD430" s="62"/>
      <c r="BE430" s="62"/>
      <c r="BF430" s="62"/>
      <c r="BG430" s="62"/>
      <c r="BH430" s="62"/>
      <c r="BI430" s="62"/>
      <c r="BJ430" s="62"/>
      <c r="BK430" s="62"/>
      <c r="BL430" s="62"/>
      <c r="BM430" s="62"/>
      <c r="BN430" s="62"/>
      <c r="BO430" s="62"/>
      <c r="BP430" s="62"/>
      <c r="BQ430" s="62"/>
    </row>
    <row r="431" spans="1:69" x14ac:dyDescent="0.25">
      <c r="A431" s="2"/>
      <c r="B431" s="14"/>
      <c r="C431" s="3" t="s">
        <v>20</v>
      </c>
      <c r="D431" s="4" t="s">
        <v>22</v>
      </c>
      <c r="E431" s="11">
        <f>E430</f>
        <v>20</v>
      </c>
      <c r="F431" s="12"/>
      <c r="G431" s="240">
        <f t="shared" si="114"/>
        <v>0</v>
      </c>
      <c r="H431" s="230">
        <f>H430</f>
        <v>15</v>
      </c>
      <c r="I431" s="206">
        <f>I430</f>
        <v>5</v>
      </c>
      <c r="J431" s="206">
        <f>J430</f>
        <v>0</v>
      </c>
      <c r="K431" s="206">
        <f>K430</f>
        <v>0</v>
      </c>
    </row>
    <row r="432" spans="1:69" x14ac:dyDescent="0.25">
      <c r="A432" s="2"/>
      <c r="B432" s="14"/>
      <c r="C432" s="3"/>
      <c r="D432" s="4"/>
      <c r="E432" s="11"/>
      <c r="F432" s="12"/>
      <c r="G432" s="240"/>
      <c r="H432" s="230"/>
      <c r="I432" s="206"/>
      <c r="J432" s="206"/>
      <c r="K432" s="206"/>
    </row>
    <row r="433" spans="1:11" x14ac:dyDescent="0.25">
      <c r="A433" s="15" t="s">
        <v>282</v>
      </c>
      <c r="B433" s="65" t="s">
        <v>254</v>
      </c>
      <c r="C433" s="19" t="s">
        <v>18</v>
      </c>
      <c r="D433" s="4" t="s">
        <v>231</v>
      </c>
      <c r="E433" s="11">
        <f>H433+I433+J433+K433</f>
        <v>12</v>
      </c>
      <c r="F433" s="12"/>
      <c r="G433" s="240">
        <f t="shared" ref="G433:G434" si="115">IF(E433=0,"Rate Only",E433*F433)</f>
        <v>0</v>
      </c>
      <c r="H433" s="230">
        <v>12</v>
      </c>
      <c r="I433" s="206"/>
      <c r="J433" s="206"/>
      <c r="K433" s="206"/>
    </row>
    <row r="434" spans="1:11" x14ac:dyDescent="0.25">
      <c r="A434" s="2"/>
      <c r="B434" s="14"/>
      <c r="C434" s="3" t="s">
        <v>20</v>
      </c>
      <c r="D434" s="4" t="s">
        <v>231</v>
      </c>
      <c r="E434" s="11">
        <f>E433</f>
        <v>12</v>
      </c>
      <c r="F434" s="12"/>
      <c r="G434" s="240">
        <f t="shared" si="115"/>
        <v>0</v>
      </c>
      <c r="H434" s="230">
        <f>H433</f>
        <v>12</v>
      </c>
      <c r="I434" s="206">
        <f>I433</f>
        <v>0</v>
      </c>
      <c r="J434" s="206">
        <f>J433</f>
        <v>0</v>
      </c>
      <c r="K434" s="206">
        <f>K433</f>
        <v>0</v>
      </c>
    </row>
    <row r="435" spans="1:11" x14ac:dyDescent="0.25">
      <c r="A435" s="2"/>
      <c r="B435" s="14"/>
      <c r="C435" s="3"/>
      <c r="D435" s="4"/>
      <c r="E435" s="11"/>
      <c r="F435" s="12"/>
      <c r="G435" s="240"/>
      <c r="H435" s="230"/>
      <c r="I435" s="206"/>
      <c r="J435" s="206"/>
      <c r="K435" s="206"/>
    </row>
    <row r="436" spans="1:11" x14ac:dyDescent="0.25">
      <c r="A436" s="15" t="s">
        <v>283</v>
      </c>
      <c r="B436" s="65" t="s">
        <v>257</v>
      </c>
      <c r="C436" s="19" t="s">
        <v>18</v>
      </c>
      <c r="D436" s="4" t="s">
        <v>231</v>
      </c>
      <c r="E436" s="11">
        <f>H436+I436+J436+K436</f>
        <v>0</v>
      </c>
      <c r="F436" s="12"/>
      <c r="G436" s="240" t="str">
        <f t="shared" ref="G436:G437" si="116">IF(E436=0,"Rate Only",E436*F436)</f>
        <v>Rate Only</v>
      </c>
      <c r="H436" s="230"/>
      <c r="I436" s="206"/>
      <c r="J436" s="206"/>
      <c r="K436" s="206"/>
    </row>
    <row r="437" spans="1:11" x14ac:dyDescent="0.25">
      <c r="A437" s="2"/>
      <c r="B437" s="14"/>
      <c r="C437" s="3" t="s">
        <v>20</v>
      </c>
      <c r="D437" s="4" t="s">
        <v>231</v>
      </c>
      <c r="E437" s="11">
        <f>E436</f>
        <v>0</v>
      </c>
      <c r="F437" s="12"/>
      <c r="G437" s="240" t="str">
        <f t="shared" si="116"/>
        <v>Rate Only</v>
      </c>
      <c r="H437" s="230">
        <f>H436</f>
        <v>0</v>
      </c>
      <c r="I437" s="206">
        <f>I436</f>
        <v>0</v>
      </c>
      <c r="J437" s="206">
        <f>J436</f>
        <v>0</v>
      </c>
      <c r="K437" s="206">
        <f>K436</f>
        <v>0</v>
      </c>
    </row>
    <row r="438" spans="1:11" x14ac:dyDescent="0.25">
      <c r="A438" s="2"/>
      <c r="B438" s="14"/>
      <c r="C438" s="3"/>
      <c r="D438" s="4"/>
      <c r="E438" s="11"/>
      <c r="F438" s="12"/>
      <c r="G438" s="240"/>
      <c r="H438" s="230"/>
      <c r="I438" s="206"/>
      <c r="J438" s="206"/>
      <c r="K438" s="206"/>
    </row>
    <row r="439" spans="1:11" x14ac:dyDescent="0.25">
      <c r="A439" s="15" t="s">
        <v>284</v>
      </c>
      <c r="B439" s="65" t="s">
        <v>259</v>
      </c>
      <c r="C439" s="19" t="s">
        <v>18</v>
      </c>
      <c r="D439" s="4" t="s">
        <v>231</v>
      </c>
      <c r="E439" s="11">
        <f>H439+I439+J439+K439</f>
        <v>0</v>
      </c>
      <c r="F439" s="12"/>
      <c r="G439" s="240" t="str">
        <f t="shared" ref="G439:G440" si="117">IF(E439=0,"Rate Only",E439*F439)</f>
        <v>Rate Only</v>
      </c>
      <c r="H439" s="230"/>
      <c r="I439" s="206"/>
      <c r="J439" s="206"/>
      <c r="K439" s="206"/>
    </row>
    <row r="440" spans="1:11" x14ac:dyDescent="0.25">
      <c r="A440" s="2"/>
      <c r="B440" s="14"/>
      <c r="C440" s="3" t="s">
        <v>20</v>
      </c>
      <c r="D440" s="4" t="s">
        <v>231</v>
      </c>
      <c r="E440" s="11">
        <f>E439</f>
        <v>0</v>
      </c>
      <c r="F440" s="12"/>
      <c r="G440" s="240" t="str">
        <f t="shared" si="117"/>
        <v>Rate Only</v>
      </c>
      <c r="H440" s="230">
        <f>H439</f>
        <v>0</v>
      </c>
      <c r="I440" s="206">
        <f>I439</f>
        <v>0</v>
      </c>
      <c r="J440" s="206">
        <f>J439</f>
        <v>0</v>
      </c>
      <c r="K440" s="206">
        <f>K439</f>
        <v>0</v>
      </c>
    </row>
    <row r="441" spans="1:11" x14ac:dyDescent="0.25">
      <c r="A441" s="2"/>
      <c r="B441" s="14"/>
      <c r="C441" s="3"/>
      <c r="D441" s="4"/>
      <c r="E441" s="11"/>
      <c r="F441" s="12"/>
      <c r="G441" s="240"/>
      <c r="H441" s="230"/>
      <c r="I441" s="206"/>
      <c r="J441" s="206"/>
      <c r="K441" s="206"/>
    </row>
    <row r="442" spans="1:11" x14ac:dyDescent="0.25">
      <c r="A442" s="15" t="s">
        <v>285</v>
      </c>
      <c r="B442" s="65" t="s">
        <v>249</v>
      </c>
      <c r="C442" s="19" t="s">
        <v>18</v>
      </c>
      <c r="D442" s="4" t="s">
        <v>22</v>
      </c>
      <c r="E442" s="11">
        <f>H442+I442+J442+K442</f>
        <v>90</v>
      </c>
      <c r="F442" s="12"/>
      <c r="G442" s="240">
        <f t="shared" ref="G442:G443" si="118">IF(E442=0,"Rate Only",E442*F442)</f>
        <v>0</v>
      </c>
      <c r="H442" s="230">
        <v>90</v>
      </c>
      <c r="I442" s="206"/>
      <c r="J442" s="206"/>
      <c r="K442" s="206"/>
    </row>
    <row r="443" spans="1:11" x14ac:dyDescent="0.25">
      <c r="A443" s="2"/>
      <c r="B443" s="14"/>
      <c r="C443" s="3" t="s">
        <v>20</v>
      </c>
      <c r="D443" s="4" t="s">
        <v>22</v>
      </c>
      <c r="E443" s="11">
        <f>E442</f>
        <v>90</v>
      </c>
      <c r="F443" s="12"/>
      <c r="G443" s="240">
        <f t="shared" si="118"/>
        <v>0</v>
      </c>
      <c r="H443" s="230">
        <f>H442</f>
        <v>90</v>
      </c>
      <c r="I443" s="206">
        <f>I442</f>
        <v>0</v>
      </c>
      <c r="J443" s="206">
        <f>J442</f>
        <v>0</v>
      </c>
      <c r="K443" s="206">
        <f>K442</f>
        <v>0</v>
      </c>
    </row>
    <row r="444" spans="1:11" x14ac:dyDescent="0.25">
      <c r="A444" s="2"/>
      <c r="B444" s="14"/>
      <c r="C444" s="3"/>
      <c r="D444" s="4"/>
      <c r="E444" s="11"/>
      <c r="F444" s="12"/>
      <c r="G444" s="240"/>
      <c r="H444" s="230"/>
      <c r="I444" s="206"/>
      <c r="J444" s="206"/>
      <c r="K444" s="206"/>
    </row>
    <row r="445" spans="1:11" x14ac:dyDescent="0.25">
      <c r="A445" s="15" t="s">
        <v>286</v>
      </c>
      <c r="B445" s="65" t="s">
        <v>255</v>
      </c>
      <c r="C445" s="19" t="s">
        <v>18</v>
      </c>
      <c r="D445" s="4" t="s">
        <v>231</v>
      </c>
      <c r="E445" s="11">
        <f>H445+I445+J445+K445</f>
        <v>13</v>
      </c>
      <c r="F445" s="12"/>
      <c r="G445" s="240">
        <f t="shared" ref="G445:G446" si="119">IF(E445=0,"Rate Only",E445*F445)</f>
        <v>0</v>
      </c>
      <c r="H445" s="230">
        <v>13</v>
      </c>
      <c r="I445" s="206"/>
      <c r="J445" s="206"/>
      <c r="K445" s="206"/>
    </row>
    <row r="446" spans="1:11" x14ac:dyDescent="0.25">
      <c r="A446" s="2"/>
      <c r="B446" s="14"/>
      <c r="C446" s="3" t="s">
        <v>20</v>
      </c>
      <c r="D446" s="4" t="s">
        <v>231</v>
      </c>
      <c r="E446" s="11">
        <f>E445</f>
        <v>13</v>
      </c>
      <c r="F446" s="12"/>
      <c r="G446" s="240">
        <f t="shared" si="119"/>
        <v>0</v>
      </c>
      <c r="H446" s="230">
        <f>H445</f>
        <v>13</v>
      </c>
      <c r="I446" s="206">
        <f>I445</f>
        <v>0</v>
      </c>
      <c r="J446" s="206">
        <f>J445</f>
        <v>0</v>
      </c>
      <c r="K446" s="206">
        <f>K445</f>
        <v>0</v>
      </c>
    </row>
    <row r="447" spans="1:11" x14ac:dyDescent="0.25">
      <c r="A447" s="2"/>
      <c r="B447" s="14"/>
      <c r="C447" s="3"/>
      <c r="D447" s="4"/>
      <c r="E447" s="11"/>
      <c r="F447" s="12"/>
      <c r="G447" s="240"/>
      <c r="H447" s="230"/>
      <c r="I447" s="206"/>
      <c r="J447" s="206"/>
      <c r="K447" s="206"/>
    </row>
    <row r="448" spans="1:11" x14ac:dyDescent="0.25">
      <c r="A448" s="15" t="s">
        <v>287</v>
      </c>
      <c r="B448" s="65" t="s">
        <v>260</v>
      </c>
      <c r="C448" s="19" t="s">
        <v>18</v>
      </c>
      <c r="D448" s="4" t="s">
        <v>231</v>
      </c>
      <c r="E448" s="11">
        <f>H448+I448+J448+K448</f>
        <v>3</v>
      </c>
      <c r="F448" s="12"/>
      <c r="G448" s="240">
        <f t="shared" ref="G448:G449" si="120">IF(E448=0,"Rate Only",E448*F448)</f>
        <v>0</v>
      </c>
      <c r="H448" s="230">
        <v>3</v>
      </c>
      <c r="I448" s="206"/>
      <c r="J448" s="206"/>
      <c r="K448" s="206"/>
    </row>
    <row r="449" spans="1:11" x14ac:dyDescent="0.25">
      <c r="A449" s="2"/>
      <c r="B449" s="14"/>
      <c r="C449" s="3" t="s">
        <v>20</v>
      </c>
      <c r="D449" s="4" t="s">
        <v>231</v>
      </c>
      <c r="E449" s="11">
        <f>E448</f>
        <v>3</v>
      </c>
      <c r="F449" s="12"/>
      <c r="G449" s="240">
        <f t="shared" si="120"/>
        <v>0</v>
      </c>
      <c r="H449" s="230">
        <f>H448</f>
        <v>3</v>
      </c>
      <c r="I449" s="206">
        <f>I448</f>
        <v>0</v>
      </c>
      <c r="J449" s="206">
        <f>J448</f>
        <v>0</v>
      </c>
      <c r="K449" s="206">
        <f>K448</f>
        <v>0</v>
      </c>
    </row>
    <row r="450" spans="1:11" x14ac:dyDescent="0.25">
      <c r="A450" s="2"/>
      <c r="B450" s="14"/>
      <c r="C450" s="3"/>
      <c r="D450" s="4"/>
      <c r="E450" s="11"/>
      <c r="F450" s="12"/>
      <c r="G450" s="240"/>
      <c r="H450" s="230"/>
      <c r="I450" s="206"/>
      <c r="J450" s="206"/>
      <c r="K450" s="206"/>
    </row>
    <row r="451" spans="1:11" x14ac:dyDescent="0.25">
      <c r="A451" s="15" t="s">
        <v>288</v>
      </c>
      <c r="B451" s="65" t="s">
        <v>262</v>
      </c>
      <c r="C451" s="19" t="s">
        <v>18</v>
      </c>
      <c r="D451" s="4" t="s">
        <v>231</v>
      </c>
      <c r="E451" s="11">
        <f>H451+I451+J451+K451</f>
        <v>7</v>
      </c>
      <c r="F451" s="12"/>
      <c r="G451" s="240">
        <f t="shared" ref="G451:G452" si="121">IF(E451=0,"Rate Only",E451*F451)</f>
        <v>0</v>
      </c>
      <c r="H451" s="230">
        <v>7</v>
      </c>
      <c r="I451" s="206"/>
      <c r="J451" s="206"/>
      <c r="K451" s="206"/>
    </row>
    <row r="452" spans="1:11" x14ac:dyDescent="0.25">
      <c r="A452" s="2"/>
      <c r="B452" s="14"/>
      <c r="C452" s="3" t="s">
        <v>20</v>
      </c>
      <c r="D452" s="4" t="s">
        <v>231</v>
      </c>
      <c r="E452" s="11">
        <f>E451</f>
        <v>7</v>
      </c>
      <c r="F452" s="12"/>
      <c r="G452" s="240">
        <f t="shared" si="121"/>
        <v>0</v>
      </c>
      <c r="H452" s="230">
        <f>H451</f>
        <v>7</v>
      </c>
      <c r="I452" s="206">
        <f>I451</f>
        <v>0</v>
      </c>
      <c r="J452" s="206">
        <f>J451</f>
        <v>0</v>
      </c>
      <c r="K452" s="206">
        <f>K451</f>
        <v>0</v>
      </c>
    </row>
    <row r="453" spans="1:11" x14ac:dyDescent="0.25">
      <c r="A453" s="2"/>
      <c r="B453" s="14"/>
      <c r="C453" s="3"/>
      <c r="D453" s="4"/>
      <c r="E453" s="11"/>
      <c r="F453" s="12"/>
      <c r="G453" s="240"/>
      <c r="H453" s="230"/>
      <c r="I453" s="206"/>
      <c r="J453" s="206"/>
      <c r="K453" s="206"/>
    </row>
    <row r="454" spans="1:11" x14ac:dyDescent="0.25">
      <c r="A454" s="15" t="s">
        <v>289</v>
      </c>
      <c r="B454" s="65" t="s">
        <v>250</v>
      </c>
      <c r="C454" s="19" t="s">
        <v>18</v>
      </c>
      <c r="D454" s="4" t="s">
        <v>22</v>
      </c>
      <c r="E454" s="11">
        <f>H454+I454+J454+K454</f>
        <v>10</v>
      </c>
      <c r="F454" s="12"/>
      <c r="G454" s="240">
        <f t="shared" ref="G454:G455" si="122">IF(E454=0,"Rate Only",E454*F454)</f>
        <v>0</v>
      </c>
      <c r="H454" s="230">
        <v>10</v>
      </c>
      <c r="I454" s="206"/>
      <c r="J454" s="206"/>
      <c r="K454" s="206"/>
    </row>
    <row r="455" spans="1:11" x14ac:dyDescent="0.25">
      <c r="A455" s="2"/>
      <c r="B455" s="14"/>
      <c r="C455" s="3" t="s">
        <v>20</v>
      </c>
      <c r="D455" s="4" t="s">
        <v>22</v>
      </c>
      <c r="E455" s="11">
        <f>E454</f>
        <v>10</v>
      </c>
      <c r="F455" s="12"/>
      <c r="G455" s="240">
        <f t="shared" si="122"/>
        <v>0</v>
      </c>
      <c r="H455" s="230">
        <f>H454</f>
        <v>10</v>
      </c>
      <c r="I455" s="206">
        <f>I454</f>
        <v>0</v>
      </c>
      <c r="J455" s="206">
        <f>J454</f>
        <v>0</v>
      </c>
      <c r="K455" s="206">
        <f>K454</f>
        <v>0</v>
      </c>
    </row>
    <row r="456" spans="1:11" x14ac:dyDescent="0.25">
      <c r="A456" s="2"/>
      <c r="B456" s="14"/>
      <c r="C456" s="3"/>
      <c r="D456" s="4"/>
      <c r="E456" s="11"/>
      <c r="G456" s="240"/>
      <c r="H456" s="230"/>
      <c r="I456" s="206"/>
      <c r="J456" s="206"/>
      <c r="K456" s="206"/>
    </row>
    <row r="457" spans="1:11" x14ac:dyDescent="0.25">
      <c r="A457" s="15" t="s">
        <v>290</v>
      </c>
      <c r="B457" s="65" t="s">
        <v>256</v>
      </c>
      <c r="C457" s="19" t="s">
        <v>18</v>
      </c>
      <c r="D457" s="4" t="s">
        <v>231</v>
      </c>
      <c r="E457" s="11">
        <f>H457+I457+J457+K457</f>
        <v>1</v>
      </c>
      <c r="F457" s="12"/>
      <c r="G457" s="240">
        <f>IF(E457=0,"Rate Only",E457*F457)</f>
        <v>0</v>
      </c>
      <c r="H457" s="230">
        <v>1</v>
      </c>
      <c r="I457" s="206"/>
      <c r="J457" s="206"/>
      <c r="K457" s="206"/>
    </row>
    <row r="458" spans="1:11" x14ac:dyDescent="0.25">
      <c r="A458" s="2"/>
      <c r="B458" s="14"/>
      <c r="C458" s="3" t="s">
        <v>20</v>
      </c>
      <c r="D458" s="4" t="s">
        <v>231</v>
      </c>
      <c r="E458" s="11">
        <f>E457</f>
        <v>1</v>
      </c>
      <c r="F458" s="12"/>
      <c r="G458" s="240">
        <f t="shared" ref="G458" si="123">IF(E458=0,"Rate Only",E458*F458)</f>
        <v>0</v>
      </c>
      <c r="H458" s="230">
        <f>H457</f>
        <v>1</v>
      </c>
      <c r="I458" s="206">
        <f>I457</f>
        <v>0</v>
      </c>
      <c r="J458" s="206">
        <f>J457</f>
        <v>0</v>
      </c>
      <c r="K458" s="206">
        <f>K457</f>
        <v>0</v>
      </c>
    </row>
    <row r="459" spans="1:11" x14ac:dyDescent="0.25">
      <c r="A459" s="2"/>
      <c r="B459" s="14"/>
      <c r="C459" s="3"/>
      <c r="D459" s="4"/>
      <c r="E459" s="11"/>
      <c r="F459" s="12"/>
      <c r="G459" s="240"/>
      <c r="H459" s="230"/>
      <c r="I459" s="206"/>
      <c r="J459" s="206"/>
      <c r="K459" s="206"/>
    </row>
    <row r="460" spans="1:11" x14ac:dyDescent="0.25">
      <c r="A460" s="15" t="s">
        <v>291</v>
      </c>
      <c r="B460" s="65" t="s">
        <v>258</v>
      </c>
      <c r="C460" s="19" t="s">
        <v>18</v>
      </c>
      <c r="D460" s="4" t="s">
        <v>231</v>
      </c>
      <c r="E460" s="11">
        <f>H460+I460+J460+K460</f>
        <v>0</v>
      </c>
      <c r="F460" s="12"/>
      <c r="G460" s="240" t="str">
        <f t="shared" ref="G460:G461" si="124">IF(E460=0,"Rate Only",E460*F460)</f>
        <v>Rate Only</v>
      </c>
      <c r="H460" s="230"/>
      <c r="I460" s="206"/>
      <c r="J460" s="206"/>
      <c r="K460" s="206"/>
    </row>
    <row r="461" spans="1:11" x14ac:dyDescent="0.25">
      <c r="A461" s="2"/>
      <c r="B461" s="14"/>
      <c r="C461" s="3" t="s">
        <v>20</v>
      </c>
      <c r="D461" s="4" t="s">
        <v>231</v>
      </c>
      <c r="E461" s="11">
        <f>E460</f>
        <v>0</v>
      </c>
      <c r="F461" s="12"/>
      <c r="G461" s="240" t="str">
        <f t="shared" si="124"/>
        <v>Rate Only</v>
      </c>
      <c r="H461" s="230">
        <f>H460</f>
        <v>0</v>
      </c>
      <c r="I461" s="206">
        <f>I460</f>
        <v>0</v>
      </c>
      <c r="J461" s="206">
        <f>J460</f>
        <v>0</v>
      </c>
      <c r="K461" s="206">
        <f>K460</f>
        <v>0</v>
      </c>
    </row>
    <row r="462" spans="1:11" x14ac:dyDescent="0.25">
      <c r="A462" s="2"/>
      <c r="B462" s="14"/>
      <c r="C462" s="3"/>
      <c r="D462" s="4"/>
      <c r="E462" s="11"/>
      <c r="F462" s="12"/>
      <c r="G462" s="240"/>
      <c r="H462" s="230"/>
      <c r="I462" s="206"/>
      <c r="J462" s="206"/>
      <c r="K462" s="206"/>
    </row>
    <row r="463" spans="1:11" x14ac:dyDescent="0.25">
      <c r="A463" s="15" t="s">
        <v>292</v>
      </c>
      <c r="B463" s="65" t="s">
        <v>261</v>
      </c>
      <c r="C463" s="19" t="s">
        <v>18</v>
      </c>
      <c r="D463" s="4" t="s">
        <v>231</v>
      </c>
      <c r="E463" s="11">
        <f>H463+I463+J463+K463</f>
        <v>0</v>
      </c>
      <c r="F463" s="12"/>
      <c r="G463" s="240" t="str">
        <f t="shared" ref="G463:G464" si="125">IF(E463=0,"Rate Only",E463*F463)</f>
        <v>Rate Only</v>
      </c>
      <c r="H463" s="230"/>
      <c r="I463" s="206"/>
      <c r="J463" s="206"/>
      <c r="K463" s="206"/>
    </row>
    <row r="464" spans="1:11" x14ac:dyDescent="0.25">
      <c r="A464" s="2"/>
      <c r="B464" s="14"/>
      <c r="C464" s="3" t="s">
        <v>20</v>
      </c>
      <c r="D464" s="4" t="s">
        <v>231</v>
      </c>
      <c r="E464" s="11">
        <f>E463</f>
        <v>0</v>
      </c>
      <c r="F464" s="12"/>
      <c r="G464" s="240" t="str">
        <f t="shared" si="125"/>
        <v>Rate Only</v>
      </c>
      <c r="H464" s="230">
        <f>H463</f>
        <v>0</v>
      </c>
      <c r="I464" s="206">
        <f>I463</f>
        <v>0</v>
      </c>
      <c r="J464" s="206">
        <f>J463</f>
        <v>0</v>
      </c>
      <c r="K464" s="206">
        <f>K463</f>
        <v>0</v>
      </c>
    </row>
    <row r="465" spans="1:11" x14ac:dyDescent="0.25">
      <c r="A465" s="2"/>
      <c r="B465" s="14"/>
      <c r="C465" s="3"/>
      <c r="D465" s="4"/>
      <c r="E465" s="11"/>
      <c r="F465" s="12"/>
      <c r="G465" s="240"/>
      <c r="H465" s="230"/>
      <c r="I465" s="206"/>
      <c r="J465" s="206"/>
      <c r="K465" s="206"/>
    </row>
    <row r="466" spans="1:11" x14ac:dyDescent="0.25">
      <c r="A466" s="15" t="s">
        <v>293</v>
      </c>
      <c r="B466" s="65" t="s">
        <v>263</v>
      </c>
      <c r="C466" s="19" t="s">
        <v>18</v>
      </c>
      <c r="D466" s="4" t="s">
        <v>231</v>
      </c>
      <c r="E466" s="11">
        <f>H466+I466+J466+K466</f>
        <v>0</v>
      </c>
      <c r="F466" s="12"/>
      <c r="G466" s="240" t="str">
        <f t="shared" ref="G466:G467" si="126">IF(E466=0,"Rate Only",E466*F466)</f>
        <v>Rate Only</v>
      </c>
      <c r="H466" s="230"/>
      <c r="I466" s="206"/>
      <c r="J466" s="206"/>
      <c r="K466" s="206"/>
    </row>
    <row r="467" spans="1:11" x14ac:dyDescent="0.25">
      <c r="A467" s="2"/>
      <c r="B467" s="14"/>
      <c r="C467" s="3" t="s">
        <v>20</v>
      </c>
      <c r="D467" s="4" t="s">
        <v>231</v>
      </c>
      <c r="E467" s="11">
        <f>E466</f>
        <v>0</v>
      </c>
      <c r="F467" s="12"/>
      <c r="G467" s="240" t="str">
        <f t="shared" si="126"/>
        <v>Rate Only</v>
      </c>
      <c r="H467" s="230">
        <f>H466</f>
        <v>0</v>
      </c>
      <c r="I467" s="206">
        <f>I466</f>
        <v>0</v>
      </c>
      <c r="J467" s="206">
        <f>J466</f>
        <v>0</v>
      </c>
      <c r="K467" s="206">
        <f>K466</f>
        <v>0</v>
      </c>
    </row>
    <row r="468" spans="1:11" x14ac:dyDescent="0.25">
      <c r="A468" s="2"/>
      <c r="B468" s="14"/>
      <c r="C468" s="3"/>
      <c r="D468" s="4"/>
      <c r="E468" s="11"/>
      <c r="F468" s="12"/>
      <c r="G468" s="240"/>
      <c r="H468" s="230"/>
      <c r="I468" s="206"/>
      <c r="J468" s="206"/>
      <c r="K468" s="206"/>
    </row>
    <row r="469" spans="1:11" x14ac:dyDescent="0.25">
      <c r="A469" s="15" t="s">
        <v>294</v>
      </c>
      <c r="B469" s="65" t="s">
        <v>251</v>
      </c>
      <c r="C469" s="19" t="s">
        <v>18</v>
      </c>
      <c r="D469" s="4" t="s">
        <v>22</v>
      </c>
      <c r="E469" s="11">
        <f>H469+I469+J469+K469</f>
        <v>20</v>
      </c>
      <c r="F469" s="12"/>
      <c r="G469" s="240">
        <f t="shared" ref="G469:G470" si="127">IF(E469=0,"Rate Only",E469*F469)</f>
        <v>0</v>
      </c>
      <c r="H469" s="230"/>
      <c r="I469" s="206">
        <v>20</v>
      </c>
      <c r="J469" s="206"/>
      <c r="K469" s="206"/>
    </row>
    <row r="470" spans="1:11" x14ac:dyDescent="0.25">
      <c r="A470" s="2"/>
      <c r="B470" s="14"/>
      <c r="C470" s="3" t="s">
        <v>20</v>
      </c>
      <c r="D470" s="4" t="s">
        <v>22</v>
      </c>
      <c r="E470" s="11">
        <f>E469</f>
        <v>20</v>
      </c>
      <c r="F470" s="12"/>
      <c r="G470" s="240">
        <f t="shared" si="127"/>
        <v>0</v>
      </c>
      <c r="H470" s="230">
        <f>H469</f>
        <v>0</v>
      </c>
      <c r="I470" s="206">
        <f>I469</f>
        <v>20</v>
      </c>
      <c r="J470" s="206">
        <f>J469</f>
        <v>0</v>
      </c>
      <c r="K470" s="206">
        <f>K469</f>
        <v>0</v>
      </c>
    </row>
    <row r="471" spans="1:11" x14ac:dyDescent="0.25">
      <c r="A471" s="2"/>
      <c r="B471" s="14"/>
      <c r="C471" s="3"/>
      <c r="D471" s="4"/>
      <c r="E471" s="11"/>
      <c r="F471" s="12"/>
      <c r="G471" s="240"/>
      <c r="H471" s="230"/>
      <c r="I471" s="206"/>
      <c r="J471" s="206"/>
      <c r="K471" s="206"/>
    </row>
    <row r="472" spans="1:11" x14ac:dyDescent="0.25">
      <c r="A472" s="15" t="s">
        <v>295</v>
      </c>
      <c r="B472" s="65" t="s">
        <v>265</v>
      </c>
      <c r="C472" s="19" t="s">
        <v>18</v>
      </c>
      <c r="D472" s="4" t="s">
        <v>231</v>
      </c>
      <c r="E472" s="11">
        <f>H472+I472+J472+K472</f>
        <v>0</v>
      </c>
      <c r="F472" s="12"/>
      <c r="G472" s="240" t="str">
        <f t="shared" ref="G472:G473" si="128">IF(E472=0,"Rate Only",E472*F472)</f>
        <v>Rate Only</v>
      </c>
      <c r="H472" s="230"/>
      <c r="I472" s="206"/>
      <c r="J472" s="206"/>
      <c r="K472" s="206"/>
    </row>
    <row r="473" spans="1:11" x14ac:dyDescent="0.25">
      <c r="A473" s="2"/>
      <c r="B473" s="14"/>
      <c r="C473" s="3" t="s">
        <v>20</v>
      </c>
      <c r="D473" s="4" t="s">
        <v>231</v>
      </c>
      <c r="E473" s="11">
        <f>E472</f>
        <v>0</v>
      </c>
      <c r="F473" s="12"/>
      <c r="G473" s="240" t="str">
        <f t="shared" si="128"/>
        <v>Rate Only</v>
      </c>
      <c r="H473" s="230">
        <f>H472</f>
        <v>0</v>
      </c>
      <c r="I473" s="206">
        <f>I472</f>
        <v>0</v>
      </c>
      <c r="J473" s="206">
        <f>J472</f>
        <v>0</v>
      </c>
      <c r="K473" s="206">
        <f>K472</f>
        <v>0</v>
      </c>
    </row>
    <row r="474" spans="1:11" x14ac:dyDescent="0.25">
      <c r="A474" s="2"/>
      <c r="B474" s="14"/>
      <c r="C474" s="3"/>
      <c r="D474" s="4"/>
      <c r="E474" s="11"/>
      <c r="F474" s="12"/>
      <c r="G474" s="240"/>
      <c r="H474" s="230"/>
      <c r="I474" s="206"/>
      <c r="J474" s="206"/>
      <c r="K474" s="206"/>
    </row>
    <row r="475" spans="1:11" x14ac:dyDescent="0.25">
      <c r="A475" s="15" t="s">
        <v>296</v>
      </c>
      <c r="B475" s="65" t="s">
        <v>266</v>
      </c>
      <c r="C475" s="19" t="s">
        <v>18</v>
      </c>
      <c r="D475" s="4" t="s">
        <v>231</v>
      </c>
      <c r="E475" s="11">
        <f>H475+I475+J475+K475</f>
        <v>0</v>
      </c>
      <c r="F475" s="12"/>
      <c r="G475" s="240" t="str">
        <f t="shared" ref="G475:G476" si="129">IF(E475=0,"Rate Only",E475*F475)</f>
        <v>Rate Only</v>
      </c>
      <c r="H475" s="230"/>
      <c r="I475" s="206"/>
      <c r="J475" s="206"/>
      <c r="K475" s="206"/>
    </row>
    <row r="476" spans="1:11" x14ac:dyDescent="0.25">
      <c r="A476" s="2"/>
      <c r="B476" s="14"/>
      <c r="C476" s="3" t="s">
        <v>20</v>
      </c>
      <c r="D476" s="4" t="s">
        <v>231</v>
      </c>
      <c r="E476" s="11">
        <f>E475</f>
        <v>0</v>
      </c>
      <c r="F476" s="12"/>
      <c r="G476" s="240" t="str">
        <f t="shared" si="129"/>
        <v>Rate Only</v>
      </c>
      <c r="H476" s="230">
        <f>H475</f>
        <v>0</v>
      </c>
      <c r="I476" s="206">
        <f>I475</f>
        <v>0</v>
      </c>
      <c r="J476" s="206">
        <f>J475</f>
        <v>0</v>
      </c>
      <c r="K476" s="206">
        <f>K475</f>
        <v>0</v>
      </c>
    </row>
    <row r="477" spans="1:11" x14ac:dyDescent="0.25">
      <c r="A477" s="2"/>
      <c r="B477" s="14"/>
      <c r="C477" s="3"/>
      <c r="D477" s="4"/>
      <c r="E477" s="11"/>
      <c r="F477" s="12"/>
      <c r="G477" s="240"/>
      <c r="H477" s="230"/>
      <c r="I477" s="206"/>
      <c r="J477" s="206"/>
      <c r="K477" s="206"/>
    </row>
    <row r="478" spans="1:11" x14ac:dyDescent="0.25">
      <c r="A478" s="15" t="s">
        <v>297</v>
      </c>
      <c r="B478" s="65" t="s">
        <v>267</v>
      </c>
      <c r="C478" s="19" t="s">
        <v>18</v>
      </c>
      <c r="D478" s="4" t="s">
        <v>231</v>
      </c>
      <c r="E478" s="11">
        <f>H478+I478+J478+K478</f>
        <v>6</v>
      </c>
      <c r="F478" s="12"/>
      <c r="G478" s="240">
        <f t="shared" ref="G478:G479" si="130">IF(E478=0,"Rate Only",E478*F478)</f>
        <v>0</v>
      </c>
      <c r="H478" s="230"/>
      <c r="I478" s="206">
        <v>6</v>
      </c>
      <c r="J478" s="206"/>
      <c r="K478" s="206"/>
    </row>
    <row r="479" spans="1:11" x14ac:dyDescent="0.25">
      <c r="A479" s="2"/>
      <c r="B479" s="14"/>
      <c r="C479" s="3" t="s">
        <v>20</v>
      </c>
      <c r="D479" s="4" t="s">
        <v>231</v>
      </c>
      <c r="E479" s="11">
        <f>E478</f>
        <v>6</v>
      </c>
      <c r="F479" s="12"/>
      <c r="G479" s="240">
        <f t="shared" si="130"/>
        <v>0</v>
      </c>
      <c r="H479" s="230">
        <f>H478</f>
        <v>0</v>
      </c>
      <c r="I479" s="206">
        <f>I478</f>
        <v>6</v>
      </c>
      <c r="J479" s="206">
        <f>J478</f>
        <v>0</v>
      </c>
      <c r="K479" s="206">
        <f>K478</f>
        <v>0</v>
      </c>
    </row>
    <row r="480" spans="1:11" x14ac:dyDescent="0.25">
      <c r="A480" s="2"/>
      <c r="B480" s="14"/>
      <c r="C480" s="3"/>
      <c r="D480" s="4"/>
      <c r="E480" s="11"/>
      <c r="F480" s="12"/>
      <c r="G480" s="240"/>
      <c r="H480" s="230"/>
      <c r="I480" s="206"/>
      <c r="J480" s="206"/>
      <c r="K480" s="206"/>
    </row>
    <row r="481" spans="1:11" x14ac:dyDescent="0.25">
      <c r="A481" s="15" t="s">
        <v>298</v>
      </c>
      <c r="B481" s="65" t="s">
        <v>268</v>
      </c>
      <c r="C481" s="19" t="s">
        <v>18</v>
      </c>
      <c r="D481" s="4" t="s">
        <v>231</v>
      </c>
      <c r="E481" s="11">
        <f>H481+I481+J481+K481</f>
        <v>0</v>
      </c>
      <c r="F481" s="12"/>
      <c r="G481" s="240" t="str">
        <f t="shared" ref="G481:G482" si="131">IF(E481=0,"Rate Only",E481*F481)</f>
        <v>Rate Only</v>
      </c>
      <c r="H481" s="230"/>
      <c r="I481" s="206"/>
      <c r="J481" s="206"/>
      <c r="K481" s="206"/>
    </row>
    <row r="482" spans="1:11" x14ac:dyDescent="0.25">
      <c r="A482" s="2"/>
      <c r="B482" s="14"/>
      <c r="C482" s="3" t="s">
        <v>20</v>
      </c>
      <c r="D482" s="4" t="s">
        <v>231</v>
      </c>
      <c r="E482" s="11">
        <f>E481</f>
        <v>0</v>
      </c>
      <c r="F482" s="12"/>
      <c r="G482" s="240" t="str">
        <f t="shared" si="131"/>
        <v>Rate Only</v>
      </c>
      <c r="H482" s="230">
        <f>H481</f>
        <v>0</v>
      </c>
      <c r="I482" s="206">
        <f>I481</f>
        <v>0</v>
      </c>
      <c r="J482" s="206">
        <f>J481</f>
        <v>0</v>
      </c>
      <c r="K482" s="206">
        <f>K481</f>
        <v>0</v>
      </c>
    </row>
    <row r="483" spans="1:11" x14ac:dyDescent="0.25">
      <c r="A483" s="2"/>
      <c r="B483" s="14"/>
      <c r="C483" s="3"/>
      <c r="D483" s="4"/>
      <c r="E483" s="11"/>
      <c r="F483" s="12"/>
      <c r="G483" s="240"/>
      <c r="H483" s="230"/>
      <c r="I483" s="206"/>
      <c r="J483" s="206"/>
      <c r="K483" s="206"/>
    </row>
    <row r="484" spans="1:11" x14ac:dyDescent="0.25">
      <c r="A484" s="15" t="s">
        <v>299</v>
      </c>
      <c r="B484" s="65" t="s">
        <v>252</v>
      </c>
      <c r="C484" s="19" t="s">
        <v>18</v>
      </c>
      <c r="D484" s="4" t="s">
        <v>22</v>
      </c>
      <c r="E484" s="11">
        <f>H484+I484+J484+K484</f>
        <v>95</v>
      </c>
      <c r="F484" s="12"/>
      <c r="G484" s="240">
        <f t="shared" ref="G484:G485" si="132">IF(E484=0,"Rate Only",E484*F484)</f>
        <v>0</v>
      </c>
      <c r="H484" s="230">
        <v>15</v>
      </c>
      <c r="I484" s="206">
        <v>80</v>
      </c>
      <c r="J484" s="206"/>
      <c r="K484" s="206"/>
    </row>
    <row r="485" spans="1:11" x14ac:dyDescent="0.25">
      <c r="A485" s="2"/>
      <c r="B485" s="14"/>
      <c r="C485" s="3" t="s">
        <v>20</v>
      </c>
      <c r="D485" s="4" t="s">
        <v>22</v>
      </c>
      <c r="E485" s="11">
        <f>E484</f>
        <v>95</v>
      </c>
      <c r="F485" s="12"/>
      <c r="G485" s="240">
        <f t="shared" si="132"/>
        <v>0</v>
      </c>
      <c r="H485" s="230">
        <f>H484</f>
        <v>15</v>
      </c>
      <c r="I485" s="206">
        <f>I484</f>
        <v>80</v>
      </c>
      <c r="J485" s="206">
        <f>J484</f>
        <v>0</v>
      </c>
      <c r="K485" s="206">
        <f>K484</f>
        <v>0</v>
      </c>
    </row>
    <row r="486" spans="1:11" x14ac:dyDescent="0.25">
      <c r="A486" s="2"/>
      <c r="B486" s="14"/>
      <c r="C486" s="3"/>
      <c r="D486" s="4"/>
      <c r="E486" s="11"/>
      <c r="F486" s="12"/>
      <c r="G486" s="240"/>
      <c r="H486" s="230"/>
      <c r="I486" s="206"/>
      <c r="J486" s="206"/>
      <c r="K486" s="206"/>
    </row>
    <row r="487" spans="1:11" x14ac:dyDescent="0.25">
      <c r="A487" s="15" t="s">
        <v>300</v>
      </c>
      <c r="B487" s="65" t="s">
        <v>269</v>
      </c>
      <c r="C487" s="19" t="s">
        <v>18</v>
      </c>
      <c r="D487" s="4" t="s">
        <v>231</v>
      </c>
      <c r="E487" s="11">
        <f>H487+I487+J487+K487</f>
        <v>4</v>
      </c>
      <c r="F487" s="12"/>
      <c r="G487" s="240">
        <f t="shared" ref="G487:G488" si="133">IF(E487=0,"Rate Only",E487*F487)</f>
        <v>0</v>
      </c>
      <c r="H487" s="230">
        <v>2</v>
      </c>
      <c r="I487" s="206">
        <v>2</v>
      </c>
      <c r="J487" s="206"/>
      <c r="K487" s="206"/>
    </row>
    <row r="488" spans="1:11" x14ac:dyDescent="0.25">
      <c r="A488" s="2"/>
      <c r="B488" s="14"/>
      <c r="C488" s="3" t="s">
        <v>20</v>
      </c>
      <c r="D488" s="4" t="s">
        <v>231</v>
      </c>
      <c r="E488" s="11">
        <f>E487</f>
        <v>4</v>
      </c>
      <c r="F488" s="12"/>
      <c r="G488" s="240">
        <f t="shared" si="133"/>
        <v>0</v>
      </c>
      <c r="H488" s="230">
        <f>H487</f>
        <v>2</v>
      </c>
      <c r="I488" s="206">
        <f>I487</f>
        <v>2</v>
      </c>
      <c r="J488" s="206">
        <f>J487</f>
        <v>0</v>
      </c>
      <c r="K488" s="206">
        <f>K487</f>
        <v>0</v>
      </c>
    </row>
    <row r="489" spans="1:11" x14ac:dyDescent="0.25">
      <c r="A489" s="2"/>
      <c r="B489" s="14"/>
      <c r="C489" s="3"/>
      <c r="D489" s="4"/>
      <c r="E489" s="11"/>
      <c r="F489" s="12"/>
      <c r="G489" s="240"/>
      <c r="H489" s="230"/>
      <c r="I489" s="206"/>
      <c r="J489" s="206"/>
      <c r="K489" s="206"/>
    </row>
    <row r="490" spans="1:11" x14ac:dyDescent="0.25">
      <c r="A490" s="15" t="s">
        <v>301</v>
      </c>
      <c r="B490" s="65" t="s">
        <v>270</v>
      </c>
      <c r="C490" s="19" t="s">
        <v>18</v>
      </c>
      <c r="D490" s="4" t="s">
        <v>231</v>
      </c>
      <c r="E490" s="11">
        <f>H490+I490+J490+K490</f>
        <v>3</v>
      </c>
      <c r="F490" s="12"/>
      <c r="G490" s="240">
        <f t="shared" ref="G490:G491" si="134">IF(E490=0,"Rate Only",E490*F490)</f>
        <v>0</v>
      </c>
      <c r="H490" s="230"/>
      <c r="I490" s="206">
        <v>3</v>
      </c>
      <c r="J490" s="206"/>
      <c r="K490" s="206"/>
    </row>
    <row r="491" spans="1:11" x14ac:dyDescent="0.25">
      <c r="A491" s="2"/>
      <c r="B491" s="14"/>
      <c r="C491" s="3" t="s">
        <v>20</v>
      </c>
      <c r="D491" s="4" t="s">
        <v>231</v>
      </c>
      <c r="E491" s="11">
        <f>E490</f>
        <v>3</v>
      </c>
      <c r="F491" s="12"/>
      <c r="G491" s="240">
        <f t="shared" si="134"/>
        <v>0</v>
      </c>
      <c r="H491" s="230">
        <f>H490</f>
        <v>0</v>
      </c>
      <c r="I491" s="206">
        <f>I490</f>
        <v>3</v>
      </c>
      <c r="J491" s="206">
        <f>J490</f>
        <v>0</v>
      </c>
      <c r="K491" s="206">
        <f>K490</f>
        <v>0</v>
      </c>
    </row>
    <row r="492" spans="1:11" x14ac:dyDescent="0.25">
      <c r="A492" s="2"/>
      <c r="B492" s="14"/>
      <c r="C492" s="3"/>
      <c r="D492" s="4"/>
      <c r="E492" s="11"/>
      <c r="F492" s="12"/>
      <c r="G492" s="240"/>
      <c r="H492" s="230"/>
      <c r="I492" s="206"/>
      <c r="J492" s="206"/>
      <c r="K492" s="206"/>
    </row>
    <row r="493" spans="1:11" x14ac:dyDescent="0.25">
      <c r="A493" s="15" t="s">
        <v>302</v>
      </c>
      <c r="B493" s="65" t="s">
        <v>271</v>
      </c>
      <c r="C493" s="19" t="s">
        <v>18</v>
      </c>
      <c r="D493" s="4" t="s">
        <v>231</v>
      </c>
      <c r="E493" s="11">
        <f>H493+I493+J493+K493</f>
        <v>2</v>
      </c>
      <c r="F493" s="12"/>
      <c r="G493" s="240">
        <f t="shared" ref="G493:G494" si="135">IF(E493=0,"Rate Only",E493*F493)</f>
        <v>0</v>
      </c>
      <c r="H493" s="230">
        <v>1</v>
      </c>
      <c r="I493" s="206">
        <v>1</v>
      </c>
      <c r="J493" s="206"/>
      <c r="K493" s="206"/>
    </row>
    <row r="494" spans="1:11" x14ac:dyDescent="0.25">
      <c r="A494" s="2"/>
      <c r="B494" s="14"/>
      <c r="C494" s="3" t="s">
        <v>20</v>
      </c>
      <c r="D494" s="4" t="s">
        <v>231</v>
      </c>
      <c r="E494" s="11">
        <f>E493</f>
        <v>2</v>
      </c>
      <c r="F494" s="12"/>
      <c r="G494" s="240">
        <f t="shared" si="135"/>
        <v>0</v>
      </c>
      <c r="H494" s="230">
        <f>H493</f>
        <v>1</v>
      </c>
      <c r="I494" s="206">
        <f>I493</f>
        <v>1</v>
      </c>
      <c r="J494" s="206">
        <f>J493</f>
        <v>0</v>
      </c>
      <c r="K494" s="206">
        <f>K493</f>
        <v>0</v>
      </c>
    </row>
    <row r="495" spans="1:11" x14ac:dyDescent="0.25">
      <c r="A495" s="2"/>
      <c r="B495" s="14"/>
      <c r="C495" s="3"/>
      <c r="D495" s="4"/>
      <c r="E495" s="11"/>
      <c r="F495" s="12"/>
      <c r="G495" s="240"/>
      <c r="H495" s="230"/>
      <c r="I495" s="206"/>
      <c r="J495" s="206"/>
      <c r="K495" s="206"/>
    </row>
    <row r="496" spans="1:11" x14ac:dyDescent="0.25">
      <c r="A496" s="15" t="s">
        <v>303</v>
      </c>
      <c r="B496" s="65" t="s">
        <v>272</v>
      </c>
      <c r="C496" s="19" t="s">
        <v>18</v>
      </c>
      <c r="D496" s="4" t="s">
        <v>231</v>
      </c>
      <c r="E496" s="11">
        <f>H496+I496+J496+K496</f>
        <v>4</v>
      </c>
      <c r="F496" s="12"/>
      <c r="G496" s="240">
        <f t="shared" ref="G496:G497" si="136">IF(E496=0,"Rate Only",E496*F496)</f>
        <v>0</v>
      </c>
      <c r="H496" s="230">
        <v>3</v>
      </c>
      <c r="I496" s="206">
        <v>1</v>
      </c>
      <c r="J496" s="206"/>
      <c r="K496" s="206"/>
    </row>
    <row r="497" spans="1:11" x14ac:dyDescent="0.25">
      <c r="A497" s="2"/>
      <c r="B497" s="14"/>
      <c r="C497" s="3" t="s">
        <v>20</v>
      </c>
      <c r="D497" s="4" t="s">
        <v>231</v>
      </c>
      <c r="E497" s="11">
        <f>E496</f>
        <v>4</v>
      </c>
      <c r="F497" s="12"/>
      <c r="G497" s="240">
        <f t="shared" si="136"/>
        <v>0</v>
      </c>
      <c r="H497" s="230">
        <f>H496</f>
        <v>3</v>
      </c>
      <c r="I497" s="206">
        <f>I496</f>
        <v>1</v>
      </c>
      <c r="J497" s="206">
        <f>J496</f>
        <v>0</v>
      </c>
      <c r="K497" s="206">
        <f>K496</f>
        <v>0</v>
      </c>
    </row>
    <row r="498" spans="1:11" x14ac:dyDescent="0.25">
      <c r="A498" s="2"/>
      <c r="B498" s="14"/>
      <c r="C498" s="3"/>
      <c r="D498" s="4"/>
      <c r="E498" s="11"/>
      <c r="F498" s="12"/>
      <c r="G498" s="240"/>
      <c r="H498" s="230"/>
      <c r="I498" s="206"/>
      <c r="J498" s="206"/>
      <c r="K498" s="206"/>
    </row>
    <row r="499" spans="1:11" x14ac:dyDescent="0.25">
      <c r="A499" s="15" t="s">
        <v>304</v>
      </c>
      <c r="B499" s="65" t="s">
        <v>253</v>
      </c>
      <c r="C499" s="19" t="s">
        <v>18</v>
      </c>
      <c r="D499" s="4" t="s">
        <v>22</v>
      </c>
      <c r="E499" s="11">
        <f>H499+I499+J499+K499</f>
        <v>0</v>
      </c>
      <c r="F499" s="12"/>
      <c r="G499" s="240" t="str">
        <f t="shared" ref="G499:G500" si="137">IF(E499=0,"Rate Only",E499*F499)</f>
        <v>Rate Only</v>
      </c>
      <c r="H499" s="230"/>
      <c r="I499" s="206"/>
      <c r="J499" s="206"/>
      <c r="K499" s="206"/>
    </row>
    <row r="500" spans="1:11" x14ac:dyDescent="0.25">
      <c r="A500" s="2"/>
      <c r="B500" s="14"/>
      <c r="C500" s="3" t="s">
        <v>20</v>
      </c>
      <c r="D500" s="4" t="s">
        <v>22</v>
      </c>
      <c r="E500" s="11">
        <f>E499</f>
        <v>0</v>
      </c>
      <c r="F500" s="12"/>
      <c r="G500" s="240" t="str">
        <f t="shared" si="137"/>
        <v>Rate Only</v>
      </c>
      <c r="H500" s="230">
        <f>H499</f>
        <v>0</v>
      </c>
      <c r="I500" s="206">
        <f>I499</f>
        <v>0</v>
      </c>
      <c r="J500" s="206">
        <f>J499</f>
        <v>0</v>
      </c>
      <c r="K500" s="206">
        <f>K499</f>
        <v>0</v>
      </c>
    </row>
    <row r="501" spans="1:11" x14ac:dyDescent="0.25">
      <c r="A501" s="2"/>
      <c r="B501" s="14"/>
      <c r="C501" s="3"/>
      <c r="D501" s="4"/>
      <c r="E501" s="11"/>
      <c r="F501" s="12"/>
      <c r="G501" s="240"/>
      <c r="H501" s="230"/>
      <c r="I501" s="206"/>
      <c r="J501" s="206"/>
      <c r="K501" s="206"/>
    </row>
    <row r="502" spans="1:11" x14ac:dyDescent="0.25">
      <c r="A502" s="15" t="s">
        <v>305</v>
      </c>
      <c r="B502" s="65" t="s">
        <v>273</v>
      </c>
      <c r="C502" s="19" t="s">
        <v>18</v>
      </c>
      <c r="D502" s="4" t="s">
        <v>231</v>
      </c>
      <c r="E502" s="11">
        <f>H502+I502+J502+K502</f>
        <v>0</v>
      </c>
      <c r="F502" s="12"/>
      <c r="G502" s="240" t="str">
        <f t="shared" ref="G502:G503" si="138">IF(E502=0,"Rate Only",E502*F502)</f>
        <v>Rate Only</v>
      </c>
      <c r="H502" s="230"/>
      <c r="I502" s="206"/>
      <c r="J502" s="206"/>
      <c r="K502" s="206"/>
    </row>
    <row r="503" spans="1:11" x14ac:dyDescent="0.25">
      <c r="A503" s="2"/>
      <c r="B503" s="14"/>
      <c r="C503" s="3" t="s">
        <v>20</v>
      </c>
      <c r="D503" s="4" t="s">
        <v>231</v>
      </c>
      <c r="E503" s="11">
        <f>E502</f>
        <v>0</v>
      </c>
      <c r="F503" s="12"/>
      <c r="G503" s="240" t="str">
        <f t="shared" si="138"/>
        <v>Rate Only</v>
      </c>
      <c r="H503" s="230">
        <f>H502</f>
        <v>0</v>
      </c>
      <c r="I503" s="206">
        <f>I502</f>
        <v>0</v>
      </c>
      <c r="J503" s="206">
        <f>J502</f>
        <v>0</v>
      </c>
      <c r="K503" s="206">
        <f>K502</f>
        <v>0</v>
      </c>
    </row>
    <row r="504" spans="1:11" x14ac:dyDescent="0.25">
      <c r="A504" s="2"/>
      <c r="B504" s="14"/>
      <c r="C504" s="3"/>
      <c r="D504" s="4"/>
      <c r="E504" s="11"/>
      <c r="F504" s="12"/>
      <c r="G504" s="240"/>
      <c r="H504" s="230"/>
      <c r="I504" s="206"/>
      <c r="J504" s="206"/>
      <c r="K504" s="206"/>
    </row>
    <row r="505" spans="1:11" x14ac:dyDescent="0.25">
      <c r="A505" s="15" t="s">
        <v>306</v>
      </c>
      <c r="B505" s="65" t="s">
        <v>274</v>
      </c>
      <c r="C505" s="19" t="s">
        <v>18</v>
      </c>
      <c r="D505" s="4" t="s">
        <v>231</v>
      </c>
      <c r="E505" s="11">
        <f>H505+I505+J505+K505</f>
        <v>0</v>
      </c>
      <c r="F505" s="12"/>
      <c r="G505" s="240" t="str">
        <f t="shared" ref="G505:G506" si="139">IF(E505=0,"Rate Only",E505*F505)</f>
        <v>Rate Only</v>
      </c>
      <c r="H505" s="230"/>
      <c r="I505" s="206"/>
      <c r="J505" s="206"/>
      <c r="K505" s="206"/>
    </row>
    <row r="506" spans="1:11" x14ac:dyDescent="0.25">
      <c r="A506" s="2"/>
      <c r="B506" s="14"/>
      <c r="C506" s="3" t="s">
        <v>20</v>
      </c>
      <c r="D506" s="4" t="s">
        <v>231</v>
      </c>
      <c r="E506" s="11">
        <f>E505</f>
        <v>0</v>
      </c>
      <c r="F506" s="12"/>
      <c r="G506" s="240" t="str">
        <f t="shared" si="139"/>
        <v>Rate Only</v>
      </c>
      <c r="H506" s="230">
        <f>H505</f>
        <v>0</v>
      </c>
      <c r="I506" s="206">
        <f>I505</f>
        <v>0</v>
      </c>
      <c r="J506" s="206">
        <f>J505</f>
        <v>0</v>
      </c>
      <c r="K506" s="206">
        <f>K505</f>
        <v>0</v>
      </c>
    </row>
    <row r="507" spans="1:11" x14ac:dyDescent="0.25">
      <c r="A507" s="2"/>
      <c r="B507" s="14"/>
      <c r="C507" s="3"/>
      <c r="D507" s="4"/>
      <c r="E507" s="11"/>
      <c r="F507" s="12"/>
      <c r="G507" s="240"/>
      <c r="H507" s="230"/>
      <c r="I507" s="206"/>
      <c r="J507" s="206"/>
      <c r="K507" s="206"/>
    </row>
    <row r="508" spans="1:11" x14ac:dyDescent="0.25">
      <c r="A508" s="15" t="s">
        <v>307</v>
      </c>
      <c r="B508" s="65" t="s">
        <v>275</v>
      </c>
      <c r="C508" s="19" t="s">
        <v>18</v>
      </c>
      <c r="D508" s="4" t="s">
        <v>231</v>
      </c>
      <c r="E508" s="11">
        <f>H508+I508+J508+K508</f>
        <v>0</v>
      </c>
      <c r="F508" s="12"/>
      <c r="G508" s="240" t="str">
        <f t="shared" ref="G508:G509" si="140">IF(E508=0,"Rate Only",E508*F508)</f>
        <v>Rate Only</v>
      </c>
      <c r="H508" s="230"/>
      <c r="I508" s="206"/>
      <c r="J508" s="206"/>
      <c r="K508" s="206"/>
    </row>
    <row r="509" spans="1:11" x14ac:dyDescent="0.25">
      <c r="A509" s="2"/>
      <c r="B509" s="14"/>
      <c r="C509" s="3" t="s">
        <v>20</v>
      </c>
      <c r="D509" s="4" t="s">
        <v>231</v>
      </c>
      <c r="E509" s="11">
        <f>E508</f>
        <v>0</v>
      </c>
      <c r="F509" s="12"/>
      <c r="G509" s="240" t="str">
        <f t="shared" si="140"/>
        <v>Rate Only</v>
      </c>
      <c r="H509" s="230">
        <f>H508</f>
        <v>0</v>
      </c>
      <c r="I509" s="206">
        <f>I508</f>
        <v>0</v>
      </c>
      <c r="J509" s="206">
        <f>J508</f>
        <v>0</v>
      </c>
      <c r="K509" s="206">
        <f>K508</f>
        <v>0</v>
      </c>
    </row>
    <row r="510" spans="1:11" x14ac:dyDescent="0.25">
      <c r="A510" s="2"/>
      <c r="B510" s="14"/>
      <c r="C510" s="3"/>
      <c r="D510" s="4"/>
      <c r="E510" s="11"/>
      <c r="F510" s="12"/>
      <c r="G510" s="240"/>
      <c r="H510" s="230"/>
      <c r="I510" s="206"/>
      <c r="J510" s="206"/>
      <c r="K510" s="206"/>
    </row>
    <row r="511" spans="1:11" x14ac:dyDescent="0.25">
      <c r="A511" s="15" t="s">
        <v>308</v>
      </c>
      <c r="B511" s="65" t="s">
        <v>264</v>
      </c>
      <c r="C511" s="19" t="s">
        <v>18</v>
      </c>
      <c r="D511" s="4" t="s">
        <v>231</v>
      </c>
      <c r="E511" s="11">
        <f>H511+I511+J511+K511</f>
        <v>0</v>
      </c>
      <c r="F511" s="12"/>
      <c r="G511" s="240" t="str">
        <f t="shared" ref="G511:G512" si="141">IF(E511=0,"Rate Only",E511*F511)</f>
        <v>Rate Only</v>
      </c>
      <c r="H511" s="230"/>
      <c r="I511" s="206"/>
      <c r="J511" s="206"/>
      <c r="K511" s="206"/>
    </row>
    <row r="512" spans="1:11" x14ac:dyDescent="0.25">
      <c r="A512" s="2"/>
      <c r="B512" s="14"/>
      <c r="C512" s="3" t="s">
        <v>20</v>
      </c>
      <c r="D512" s="4" t="s">
        <v>231</v>
      </c>
      <c r="E512" s="11">
        <f>E511</f>
        <v>0</v>
      </c>
      <c r="F512" s="12"/>
      <c r="G512" s="240" t="str">
        <f t="shared" si="141"/>
        <v>Rate Only</v>
      </c>
      <c r="H512" s="230">
        <f>H511</f>
        <v>0</v>
      </c>
      <c r="I512" s="206">
        <f>I511</f>
        <v>0</v>
      </c>
      <c r="J512" s="206">
        <f>J511</f>
        <v>0</v>
      </c>
      <c r="K512" s="206">
        <f>K511</f>
        <v>0</v>
      </c>
    </row>
    <row r="513" spans="1:11" x14ac:dyDescent="0.25">
      <c r="A513" s="2"/>
      <c r="B513" s="14"/>
      <c r="C513" s="3"/>
      <c r="D513" s="4"/>
      <c r="E513" s="11"/>
      <c r="F513" s="12"/>
      <c r="G513" s="240"/>
      <c r="H513" s="230"/>
      <c r="I513" s="206"/>
      <c r="J513" s="206"/>
      <c r="K513" s="206"/>
    </row>
    <row r="514" spans="1:11" x14ac:dyDescent="0.25">
      <c r="A514" s="15" t="s">
        <v>309</v>
      </c>
      <c r="B514" s="65" t="s">
        <v>247</v>
      </c>
      <c r="C514" s="19" t="s">
        <v>18</v>
      </c>
      <c r="D514" s="4" t="s">
        <v>22</v>
      </c>
      <c r="E514" s="11">
        <f>H514+I514+J514+K514</f>
        <v>0</v>
      </c>
      <c r="F514" s="12"/>
      <c r="G514" s="240" t="str">
        <f t="shared" ref="G514:G515" si="142">IF(E514=0,"Rate Only",E514*F514)</f>
        <v>Rate Only</v>
      </c>
      <c r="H514" s="230"/>
      <c r="I514" s="206"/>
      <c r="J514" s="206"/>
      <c r="K514" s="206"/>
    </row>
    <row r="515" spans="1:11" x14ac:dyDescent="0.25">
      <c r="A515" s="2"/>
      <c r="B515" s="14"/>
      <c r="C515" s="3" t="s">
        <v>20</v>
      </c>
      <c r="D515" s="4" t="s">
        <v>22</v>
      </c>
      <c r="E515" s="11">
        <f>E514</f>
        <v>0</v>
      </c>
      <c r="F515" s="12"/>
      <c r="G515" s="240" t="str">
        <f t="shared" si="142"/>
        <v>Rate Only</v>
      </c>
      <c r="H515" s="230">
        <f>H514</f>
        <v>0</v>
      </c>
      <c r="I515" s="206">
        <f>I514</f>
        <v>0</v>
      </c>
      <c r="J515" s="206">
        <f>J514</f>
        <v>0</v>
      </c>
      <c r="K515" s="206">
        <f>K514</f>
        <v>0</v>
      </c>
    </row>
    <row r="516" spans="1:11" x14ac:dyDescent="0.25">
      <c r="A516" s="2"/>
      <c r="B516" s="14"/>
      <c r="C516" s="3"/>
      <c r="D516" s="4"/>
      <c r="E516" s="11"/>
      <c r="F516" s="12"/>
      <c r="G516" s="240"/>
      <c r="H516" s="230"/>
      <c r="I516" s="206"/>
      <c r="J516" s="206"/>
      <c r="K516" s="206"/>
    </row>
    <row r="517" spans="1:11" x14ac:dyDescent="0.25">
      <c r="A517" s="15" t="s">
        <v>310</v>
      </c>
      <c r="B517" s="65" t="s">
        <v>276</v>
      </c>
      <c r="C517" s="19" t="s">
        <v>18</v>
      </c>
      <c r="D517" s="4" t="s">
        <v>231</v>
      </c>
      <c r="E517" s="11">
        <f>H517+I517+J517+K517</f>
        <v>0</v>
      </c>
      <c r="F517" s="12"/>
      <c r="G517" s="240" t="str">
        <f t="shared" ref="G517:G518" si="143">IF(E517=0,"Rate Only",E517*F517)</f>
        <v>Rate Only</v>
      </c>
      <c r="H517" s="230"/>
      <c r="I517" s="206"/>
      <c r="J517" s="206"/>
      <c r="K517" s="206"/>
    </row>
    <row r="518" spans="1:11" x14ac:dyDescent="0.25">
      <c r="A518" s="2"/>
      <c r="B518" s="14"/>
      <c r="C518" s="3" t="s">
        <v>20</v>
      </c>
      <c r="D518" s="4" t="s">
        <v>231</v>
      </c>
      <c r="E518" s="11">
        <f>E517</f>
        <v>0</v>
      </c>
      <c r="F518" s="12"/>
      <c r="G518" s="240" t="str">
        <f t="shared" si="143"/>
        <v>Rate Only</v>
      </c>
      <c r="H518" s="230">
        <f>H517</f>
        <v>0</v>
      </c>
      <c r="I518" s="206">
        <f>I517</f>
        <v>0</v>
      </c>
      <c r="J518" s="206">
        <f>J517</f>
        <v>0</v>
      </c>
      <c r="K518" s="206">
        <f>K517</f>
        <v>0</v>
      </c>
    </row>
    <row r="519" spans="1:11" x14ac:dyDescent="0.25">
      <c r="A519" s="2"/>
      <c r="B519" s="14"/>
      <c r="C519" s="3"/>
      <c r="D519" s="4"/>
      <c r="E519" s="11"/>
      <c r="F519" s="12"/>
      <c r="G519" s="240"/>
      <c r="H519" s="230"/>
      <c r="I519" s="206"/>
      <c r="J519" s="206"/>
      <c r="K519" s="206"/>
    </row>
    <row r="520" spans="1:11" x14ac:dyDescent="0.25">
      <c r="A520" s="15" t="s">
        <v>311</v>
      </c>
      <c r="B520" s="65" t="s">
        <v>277</v>
      </c>
      <c r="C520" s="19" t="s">
        <v>18</v>
      </c>
      <c r="D520" s="4" t="s">
        <v>231</v>
      </c>
      <c r="E520" s="11">
        <f>H520+I520+J520+K520</f>
        <v>0</v>
      </c>
      <c r="F520" s="12"/>
      <c r="G520" s="240" t="str">
        <f t="shared" ref="G520:G521" si="144">IF(E520=0,"Rate Only",E520*F520)</f>
        <v>Rate Only</v>
      </c>
      <c r="H520" s="230"/>
      <c r="I520" s="206"/>
      <c r="J520" s="206"/>
      <c r="K520" s="206"/>
    </row>
    <row r="521" spans="1:11" x14ac:dyDescent="0.25">
      <c r="A521" s="2"/>
      <c r="B521" s="14"/>
      <c r="C521" s="3" t="s">
        <v>20</v>
      </c>
      <c r="D521" s="4" t="s">
        <v>231</v>
      </c>
      <c r="E521" s="11">
        <f>E520</f>
        <v>0</v>
      </c>
      <c r="F521" s="12"/>
      <c r="G521" s="240" t="str">
        <f t="shared" si="144"/>
        <v>Rate Only</v>
      </c>
      <c r="H521" s="230">
        <f>H520</f>
        <v>0</v>
      </c>
      <c r="I521" s="206">
        <f>I520</f>
        <v>0</v>
      </c>
      <c r="J521" s="206">
        <f>J520</f>
        <v>0</v>
      </c>
      <c r="K521" s="206">
        <f>K520</f>
        <v>0</v>
      </c>
    </row>
    <row r="522" spans="1:11" x14ac:dyDescent="0.25">
      <c r="A522" s="2"/>
      <c r="B522" s="14"/>
      <c r="C522" s="3"/>
      <c r="D522" s="4"/>
      <c r="E522" s="11"/>
      <c r="F522" s="12"/>
      <c r="G522" s="240"/>
      <c r="H522" s="230"/>
      <c r="I522" s="206"/>
      <c r="J522" s="206"/>
      <c r="K522" s="206"/>
    </row>
    <row r="523" spans="1:11" x14ac:dyDescent="0.25">
      <c r="A523" s="15" t="s">
        <v>312</v>
      </c>
      <c r="B523" s="65" t="s">
        <v>278</v>
      </c>
      <c r="C523" s="19" t="s">
        <v>18</v>
      </c>
      <c r="D523" s="4" t="s">
        <v>231</v>
      </c>
      <c r="E523" s="11">
        <f>H523+I523+J523+K523</f>
        <v>0</v>
      </c>
      <c r="F523" s="12"/>
      <c r="G523" s="240" t="str">
        <f t="shared" ref="G523:G524" si="145">IF(E523=0,"Rate Only",E523*F523)</f>
        <v>Rate Only</v>
      </c>
      <c r="H523" s="230"/>
      <c r="I523" s="206"/>
      <c r="J523" s="206"/>
      <c r="K523" s="206"/>
    </row>
    <row r="524" spans="1:11" x14ac:dyDescent="0.25">
      <c r="A524" s="2"/>
      <c r="B524" s="14"/>
      <c r="C524" s="3" t="s">
        <v>20</v>
      </c>
      <c r="D524" s="4" t="s">
        <v>231</v>
      </c>
      <c r="E524" s="11">
        <f>E523</f>
        <v>0</v>
      </c>
      <c r="F524" s="12"/>
      <c r="G524" s="240" t="str">
        <f t="shared" si="145"/>
        <v>Rate Only</v>
      </c>
      <c r="H524" s="230">
        <f>H523</f>
        <v>0</v>
      </c>
      <c r="I524" s="206">
        <f>I523</f>
        <v>0</v>
      </c>
      <c r="J524" s="206">
        <f>J523</f>
        <v>0</v>
      </c>
      <c r="K524" s="206">
        <f>K523</f>
        <v>0</v>
      </c>
    </row>
    <row r="525" spans="1:11" x14ac:dyDescent="0.25">
      <c r="A525" s="2"/>
      <c r="B525" s="14"/>
      <c r="C525" s="3"/>
      <c r="D525" s="4"/>
      <c r="E525" s="11"/>
      <c r="F525" s="12"/>
      <c r="G525" s="240"/>
      <c r="H525" s="230"/>
      <c r="I525" s="206"/>
      <c r="J525" s="206"/>
      <c r="K525" s="206"/>
    </row>
    <row r="526" spans="1:11" x14ac:dyDescent="0.25">
      <c r="A526" s="15" t="s">
        <v>313</v>
      </c>
      <c r="B526" s="65" t="s">
        <v>279</v>
      </c>
      <c r="C526" s="19" t="s">
        <v>18</v>
      </c>
      <c r="D526" s="4" t="s">
        <v>231</v>
      </c>
      <c r="E526" s="11">
        <f>H526+I526+J526+K526</f>
        <v>0</v>
      </c>
      <c r="F526" s="12"/>
      <c r="G526" s="240" t="str">
        <f t="shared" ref="G526:G527" si="146">IF(E526=0,"Rate Only",E526*F526)</f>
        <v>Rate Only</v>
      </c>
      <c r="H526" s="230"/>
      <c r="I526" s="206"/>
      <c r="J526" s="206"/>
      <c r="K526" s="206"/>
    </row>
    <row r="527" spans="1:11" x14ac:dyDescent="0.25">
      <c r="A527" s="2"/>
      <c r="B527" s="14"/>
      <c r="C527" s="3" t="s">
        <v>20</v>
      </c>
      <c r="D527" s="4" t="s">
        <v>231</v>
      </c>
      <c r="E527" s="11">
        <f>E526</f>
        <v>0</v>
      </c>
      <c r="F527" s="12"/>
      <c r="G527" s="240" t="str">
        <f t="shared" si="146"/>
        <v>Rate Only</v>
      </c>
      <c r="H527" s="230">
        <f>H526</f>
        <v>0</v>
      </c>
      <c r="I527" s="206">
        <f>I526</f>
        <v>0</v>
      </c>
      <c r="J527" s="206">
        <f>J526</f>
        <v>0</v>
      </c>
      <c r="K527" s="206">
        <f>K526</f>
        <v>0</v>
      </c>
    </row>
    <row r="528" spans="1:11" x14ac:dyDescent="0.25">
      <c r="A528" s="2"/>
      <c r="B528" s="14"/>
      <c r="C528" s="3"/>
      <c r="D528" s="4"/>
      <c r="E528" s="11"/>
      <c r="F528" s="12"/>
      <c r="G528" s="240"/>
      <c r="H528" s="230"/>
      <c r="I528" s="206"/>
      <c r="J528" s="206"/>
      <c r="K528" s="206"/>
    </row>
    <row r="529" spans="1:12" x14ac:dyDescent="0.25">
      <c r="A529" s="10" t="s">
        <v>861</v>
      </c>
      <c r="B529" s="16" t="s">
        <v>314</v>
      </c>
      <c r="C529" s="3"/>
      <c r="D529" s="4"/>
      <c r="E529" s="11"/>
      <c r="F529" s="12"/>
      <c r="G529" s="240"/>
      <c r="H529" s="230"/>
      <c r="I529" s="206"/>
      <c r="J529" s="206"/>
      <c r="K529" s="206"/>
    </row>
    <row r="530" spans="1:12" x14ac:dyDescent="0.25">
      <c r="A530" s="2"/>
      <c r="B530" s="14"/>
      <c r="C530" s="3"/>
      <c r="D530" s="4"/>
      <c r="E530" s="11"/>
      <c r="F530" s="12"/>
      <c r="G530" s="240"/>
      <c r="H530" s="230"/>
      <c r="I530" s="206"/>
      <c r="J530" s="206"/>
      <c r="K530" s="206"/>
    </row>
    <row r="531" spans="1:12" ht="51.75" customHeight="1" x14ac:dyDescent="0.25">
      <c r="A531" s="2"/>
      <c r="B531" s="33" t="s">
        <v>84</v>
      </c>
      <c r="C531" s="3"/>
      <c r="D531" s="4"/>
      <c r="E531" s="11"/>
      <c r="F531" s="12"/>
      <c r="G531" s="240"/>
      <c r="H531" s="250"/>
      <c r="I531" s="209"/>
      <c r="J531" s="209"/>
      <c r="K531" s="209"/>
      <c r="L531" s="81"/>
    </row>
    <row r="532" spans="1:12" x14ac:dyDescent="0.25">
      <c r="A532" s="15"/>
      <c r="B532" s="14"/>
      <c r="C532" s="3"/>
      <c r="D532" s="4"/>
      <c r="E532" s="11"/>
      <c r="F532" s="12"/>
      <c r="G532" s="240"/>
      <c r="H532" s="230"/>
      <c r="I532" s="206"/>
      <c r="J532" s="206"/>
      <c r="K532" s="206"/>
    </row>
    <row r="533" spans="1:12" x14ac:dyDescent="0.25">
      <c r="A533" s="15"/>
      <c r="B533" s="14"/>
      <c r="C533" s="3"/>
      <c r="D533" s="4"/>
      <c r="E533" s="11"/>
      <c r="F533" s="12"/>
      <c r="G533" s="240"/>
      <c r="H533" s="230"/>
      <c r="I533" s="206"/>
      <c r="J533" s="206"/>
      <c r="K533" s="206"/>
    </row>
    <row r="534" spans="1:12" x14ac:dyDescent="0.25">
      <c r="A534" s="15" t="s">
        <v>315</v>
      </c>
      <c r="B534" s="14" t="s">
        <v>316</v>
      </c>
      <c r="C534" s="19" t="s">
        <v>18</v>
      </c>
      <c r="D534" s="4" t="s">
        <v>22</v>
      </c>
      <c r="E534" s="11">
        <f>H534+I534+J534+K534</f>
        <v>335</v>
      </c>
      <c r="F534" s="12"/>
      <c r="G534" s="240">
        <f t="shared" ref="G534:G535" si="147">IF(E534=0,"Rate Only",E534*F534)</f>
        <v>0</v>
      </c>
      <c r="H534" s="230">
        <v>250</v>
      </c>
      <c r="I534" s="206">
        <v>50</v>
      </c>
      <c r="J534" s="206">
        <v>35</v>
      </c>
      <c r="K534" s="206"/>
    </row>
    <row r="535" spans="1:12" x14ac:dyDescent="0.25">
      <c r="A535" s="15"/>
      <c r="B535" s="14"/>
      <c r="C535" s="3" t="s">
        <v>20</v>
      </c>
      <c r="D535" s="4" t="s">
        <v>22</v>
      </c>
      <c r="E535" s="11">
        <f>E534</f>
        <v>335</v>
      </c>
      <c r="F535" s="12"/>
      <c r="G535" s="240">
        <f t="shared" si="147"/>
        <v>0</v>
      </c>
      <c r="H535" s="230">
        <f>H534</f>
        <v>250</v>
      </c>
      <c r="I535" s="206">
        <f>I534</f>
        <v>50</v>
      </c>
      <c r="J535" s="206">
        <f>J534</f>
        <v>35</v>
      </c>
      <c r="K535" s="206">
        <f>K534</f>
        <v>0</v>
      </c>
    </row>
    <row r="536" spans="1:12" x14ac:dyDescent="0.25">
      <c r="A536" s="15"/>
      <c r="B536" s="14"/>
      <c r="C536" s="3"/>
      <c r="D536" s="4"/>
      <c r="E536" s="11"/>
      <c r="F536" s="11"/>
      <c r="G536" s="240"/>
      <c r="H536" s="230"/>
      <c r="I536" s="206"/>
      <c r="J536" s="206"/>
      <c r="K536" s="206"/>
    </row>
    <row r="537" spans="1:12" x14ac:dyDescent="0.25">
      <c r="A537" s="15" t="s">
        <v>317</v>
      </c>
      <c r="B537" s="14" t="s">
        <v>319</v>
      </c>
      <c r="C537" s="19" t="s">
        <v>18</v>
      </c>
      <c r="D537" s="4" t="s">
        <v>185</v>
      </c>
      <c r="E537" s="11">
        <f>H537+I537+J537+K537</f>
        <v>29</v>
      </c>
      <c r="F537" s="12"/>
      <c r="G537" s="240">
        <f t="shared" ref="G537:G538" si="148">IF(E537=0,"Rate Only",E537*F537)</f>
        <v>0</v>
      </c>
      <c r="H537" s="230">
        <v>23</v>
      </c>
      <c r="I537" s="206">
        <v>5</v>
      </c>
      <c r="J537" s="206">
        <v>1</v>
      </c>
      <c r="K537" s="206"/>
    </row>
    <row r="538" spans="1:12" x14ac:dyDescent="0.25">
      <c r="A538" s="15"/>
      <c r="B538" s="14"/>
      <c r="C538" s="3" t="s">
        <v>20</v>
      </c>
      <c r="D538" s="4" t="s">
        <v>185</v>
      </c>
      <c r="E538" s="11">
        <f>E537</f>
        <v>29</v>
      </c>
      <c r="F538" s="12"/>
      <c r="G538" s="240">
        <f t="shared" si="148"/>
        <v>0</v>
      </c>
      <c r="H538" s="230">
        <f>H537</f>
        <v>23</v>
      </c>
      <c r="I538" s="206">
        <f>I537</f>
        <v>5</v>
      </c>
      <c r="J538" s="206">
        <f>J537</f>
        <v>1</v>
      </c>
      <c r="K538" s="206">
        <f>K537</f>
        <v>0</v>
      </c>
    </row>
    <row r="539" spans="1:12" x14ac:dyDescent="0.25">
      <c r="A539" s="15"/>
      <c r="B539" s="14"/>
      <c r="C539" s="3"/>
      <c r="D539" s="4"/>
      <c r="E539" s="11"/>
      <c r="F539" s="12"/>
      <c r="G539" s="240"/>
      <c r="H539" s="230"/>
      <c r="I539" s="206"/>
      <c r="J539" s="206"/>
      <c r="K539" s="206"/>
    </row>
    <row r="540" spans="1:12" x14ac:dyDescent="0.25">
      <c r="A540" s="15" t="s">
        <v>320</v>
      </c>
      <c r="B540" s="14" t="s">
        <v>321</v>
      </c>
      <c r="C540" s="19" t="s">
        <v>18</v>
      </c>
      <c r="D540" s="4" t="s">
        <v>185</v>
      </c>
      <c r="E540" s="11">
        <f>H540+I540+J540+K540</f>
        <v>49</v>
      </c>
      <c r="F540" s="12"/>
      <c r="G540" s="240">
        <f t="shared" ref="G540:G541" si="149">IF(E540=0,"Rate Only",E540*F540)</f>
        <v>0</v>
      </c>
      <c r="H540" s="230">
        <v>44</v>
      </c>
      <c r="I540" s="206">
        <v>5</v>
      </c>
      <c r="J540" s="206"/>
      <c r="K540" s="206"/>
    </row>
    <row r="541" spans="1:12" x14ac:dyDescent="0.25">
      <c r="A541" s="15"/>
      <c r="B541" s="14"/>
      <c r="C541" s="3" t="s">
        <v>20</v>
      </c>
      <c r="D541" s="4" t="s">
        <v>185</v>
      </c>
      <c r="E541" s="11">
        <f>E540</f>
        <v>49</v>
      </c>
      <c r="F541" s="12"/>
      <c r="G541" s="240">
        <f t="shared" si="149"/>
        <v>0</v>
      </c>
      <c r="H541" s="230">
        <f>H540</f>
        <v>44</v>
      </c>
      <c r="I541" s="206">
        <f>I540</f>
        <v>5</v>
      </c>
      <c r="J541" s="206">
        <f>J540</f>
        <v>0</v>
      </c>
      <c r="K541" s="206">
        <f>K540</f>
        <v>0</v>
      </c>
    </row>
    <row r="542" spans="1:12" x14ac:dyDescent="0.25">
      <c r="A542" s="15"/>
      <c r="B542" s="14"/>
      <c r="C542" s="3"/>
      <c r="D542" s="4"/>
      <c r="E542" s="11"/>
      <c r="F542" s="12"/>
      <c r="G542" s="240"/>
      <c r="H542" s="230"/>
      <c r="I542" s="206"/>
      <c r="J542" s="206"/>
      <c r="K542" s="206"/>
    </row>
    <row r="543" spans="1:12" x14ac:dyDescent="0.25">
      <c r="A543" s="15" t="s">
        <v>322</v>
      </c>
      <c r="B543" s="14" t="s">
        <v>323</v>
      </c>
      <c r="C543" s="19" t="s">
        <v>18</v>
      </c>
      <c r="D543" s="4" t="s">
        <v>185</v>
      </c>
      <c r="E543" s="11">
        <f>H543+I543+J543+K543</f>
        <v>34</v>
      </c>
      <c r="F543" s="12"/>
      <c r="G543" s="240">
        <f t="shared" ref="G543:G544" si="150">IF(E543=0,"Rate Only",E543*F543)</f>
        <v>0</v>
      </c>
      <c r="H543" s="230">
        <v>31</v>
      </c>
      <c r="I543" s="206">
        <v>3</v>
      </c>
      <c r="J543" s="206"/>
      <c r="K543" s="206"/>
    </row>
    <row r="544" spans="1:12" x14ac:dyDescent="0.25">
      <c r="A544" s="15"/>
      <c r="B544" s="14"/>
      <c r="C544" s="3" t="s">
        <v>20</v>
      </c>
      <c r="D544" s="4" t="s">
        <v>185</v>
      </c>
      <c r="E544" s="11">
        <f>E543</f>
        <v>34</v>
      </c>
      <c r="F544" s="12"/>
      <c r="G544" s="240">
        <f t="shared" si="150"/>
        <v>0</v>
      </c>
      <c r="H544" s="230">
        <f>H543</f>
        <v>31</v>
      </c>
      <c r="I544" s="206">
        <f>I543</f>
        <v>3</v>
      </c>
      <c r="J544" s="206">
        <f>J543</f>
        <v>0</v>
      </c>
      <c r="K544" s="206">
        <f>K543</f>
        <v>0</v>
      </c>
    </row>
    <row r="545" spans="1:11" x14ac:dyDescent="0.25">
      <c r="A545" s="15"/>
      <c r="B545" s="14"/>
      <c r="C545" s="3"/>
      <c r="D545" s="4"/>
      <c r="E545" s="11"/>
      <c r="F545" s="12"/>
      <c r="G545" s="240"/>
      <c r="H545" s="230"/>
      <c r="I545" s="206"/>
      <c r="J545" s="206"/>
      <c r="K545" s="206"/>
    </row>
    <row r="546" spans="1:11" x14ac:dyDescent="0.25">
      <c r="A546" s="15" t="s">
        <v>324</v>
      </c>
      <c r="B546" s="14" t="s">
        <v>325</v>
      </c>
      <c r="C546" s="19" t="s">
        <v>18</v>
      </c>
      <c r="D546" s="4" t="s">
        <v>185</v>
      </c>
      <c r="E546" s="11">
        <f>H546+I546+J546+K546</f>
        <v>16</v>
      </c>
      <c r="F546" s="12"/>
      <c r="G546" s="240">
        <f t="shared" ref="G546:G547" si="151">IF(E546=0,"Rate Only",E546*F546)</f>
        <v>0</v>
      </c>
      <c r="H546" s="230">
        <v>13</v>
      </c>
      <c r="I546" s="206">
        <v>3</v>
      </c>
      <c r="J546" s="206"/>
      <c r="K546" s="206"/>
    </row>
    <row r="547" spans="1:11" x14ac:dyDescent="0.25">
      <c r="A547" s="15"/>
      <c r="B547" s="14"/>
      <c r="C547" s="3" t="s">
        <v>20</v>
      </c>
      <c r="D547" s="4" t="s">
        <v>185</v>
      </c>
      <c r="E547" s="11">
        <f>E546</f>
        <v>16</v>
      </c>
      <c r="F547" s="12"/>
      <c r="G547" s="240">
        <f t="shared" si="151"/>
        <v>0</v>
      </c>
      <c r="H547" s="230">
        <f>H546</f>
        <v>13</v>
      </c>
      <c r="I547" s="206">
        <f>I546</f>
        <v>3</v>
      </c>
      <c r="J547" s="206">
        <f>J546</f>
        <v>0</v>
      </c>
      <c r="K547" s="206">
        <f>K546</f>
        <v>0</v>
      </c>
    </row>
    <row r="548" spans="1:11" x14ac:dyDescent="0.25">
      <c r="A548" s="15"/>
      <c r="B548" s="14"/>
      <c r="C548" s="3"/>
      <c r="D548" s="4"/>
      <c r="E548" s="11"/>
      <c r="F548" s="12"/>
      <c r="G548" s="240"/>
      <c r="H548" s="230"/>
      <c r="I548" s="206"/>
      <c r="J548" s="206"/>
      <c r="K548" s="206"/>
    </row>
    <row r="549" spans="1:11" x14ac:dyDescent="0.25">
      <c r="A549" s="15" t="s">
        <v>330</v>
      </c>
      <c r="B549" s="14" t="s">
        <v>318</v>
      </c>
      <c r="C549" s="19" t="s">
        <v>18</v>
      </c>
      <c r="D549" s="4" t="s">
        <v>22</v>
      </c>
      <c r="E549" s="11">
        <f>H549+I549+J549+K549</f>
        <v>500</v>
      </c>
      <c r="F549" s="12"/>
      <c r="G549" s="240">
        <f t="shared" ref="G549:G550" si="152">IF(E549=0,"Rate Only",E549*F549)</f>
        <v>0</v>
      </c>
      <c r="H549" s="230">
        <v>500</v>
      </c>
      <c r="I549" s="206"/>
      <c r="J549" s="206"/>
      <c r="K549" s="206"/>
    </row>
    <row r="550" spans="1:11" x14ac:dyDescent="0.25">
      <c r="A550" s="15"/>
      <c r="B550" s="14"/>
      <c r="C550" s="3" t="s">
        <v>20</v>
      </c>
      <c r="D550" s="4" t="s">
        <v>22</v>
      </c>
      <c r="E550" s="11">
        <f>E549</f>
        <v>500</v>
      </c>
      <c r="F550" s="12"/>
      <c r="G550" s="240">
        <f t="shared" si="152"/>
        <v>0</v>
      </c>
      <c r="H550" s="230">
        <f>H549</f>
        <v>500</v>
      </c>
      <c r="I550" s="206">
        <f>I549</f>
        <v>0</v>
      </c>
      <c r="J550" s="206">
        <f>J549</f>
        <v>0</v>
      </c>
      <c r="K550" s="206">
        <f>K549</f>
        <v>0</v>
      </c>
    </row>
    <row r="551" spans="1:11" x14ac:dyDescent="0.25">
      <c r="A551" s="15"/>
      <c r="B551" s="14"/>
      <c r="C551" s="3"/>
      <c r="D551" s="4"/>
      <c r="E551" s="11"/>
      <c r="F551" s="12"/>
      <c r="G551" s="240"/>
      <c r="H551" s="230"/>
      <c r="I551" s="206"/>
      <c r="J551" s="206"/>
      <c r="K551" s="206"/>
    </row>
    <row r="552" spans="1:11" x14ac:dyDescent="0.25">
      <c r="A552" s="15" t="s">
        <v>331</v>
      </c>
      <c r="B552" s="14" t="s">
        <v>326</v>
      </c>
      <c r="C552" s="19" t="s">
        <v>18</v>
      </c>
      <c r="D552" s="4" t="s">
        <v>185</v>
      </c>
      <c r="E552" s="11">
        <f>H552+I552+J552+K552</f>
        <v>36</v>
      </c>
      <c r="F552" s="12"/>
      <c r="G552" s="240">
        <f t="shared" ref="G552:G553" si="153">IF(E552=0,"Rate Only",E552*F552)</f>
        <v>0</v>
      </c>
      <c r="H552" s="230">
        <v>36</v>
      </c>
      <c r="I552" s="206"/>
      <c r="J552" s="206"/>
      <c r="K552" s="206"/>
    </row>
    <row r="553" spans="1:11" x14ac:dyDescent="0.25">
      <c r="A553" s="15"/>
      <c r="B553" s="14"/>
      <c r="C553" s="3" t="s">
        <v>20</v>
      </c>
      <c r="D553" s="4" t="s">
        <v>185</v>
      </c>
      <c r="E553" s="11">
        <f>E552</f>
        <v>36</v>
      </c>
      <c r="F553" s="12"/>
      <c r="G553" s="240">
        <f t="shared" si="153"/>
        <v>0</v>
      </c>
      <c r="H553" s="230">
        <f>H552</f>
        <v>36</v>
      </c>
      <c r="I553" s="206">
        <f>I552</f>
        <v>0</v>
      </c>
      <c r="J553" s="206">
        <f>J552</f>
        <v>0</v>
      </c>
      <c r="K553" s="206">
        <f>K552</f>
        <v>0</v>
      </c>
    </row>
    <row r="554" spans="1:11" x14ac:dyDescent="0.25">
      <c r="A554" s="15"/>
      <c r="B554" s="14"/>
      <c r="C554" s="3"/>
      <c r="D554" s="4"/>
      <c r="E554" s="11"/>
      <c r="F554" s="12"/>
      <c r="G554" s="240"/>
      <c r="H554" s="230"/>
      <c r="I554" s="206"/>
      <c r="J554" s="206"/>
      <c r="K554" s="206"/>
    </row>
    <row r="555" spans="1:11" x14ac:dyDescent="0.25">
      <c r="A555" s="15" t="s">
        <v>332</v>
      </c>
      <c r="B555" s="14" t="s">
        <v>327</v>
      </c>
      <c r="C555" s="19" t="s">
        <v>18</v>
      </c>
      <c r="D555" s="4" t="s">
        <v>185</v>
      </c>
      <c r="E555" s="11">
        <f>H555+I555+J555+K555</f>
        <v>38</v>
      </c>
      <c r="F555" s="12"/>
      <c r="G555" s="240">
        <f t="shared" ref="G555:G556" si="154">IF(E555=0,"Rate Only",E555*F555)</f>
        <v>0</v>
      </c>
      <c r="H555" s="230">
        <v>38</v>
      </c>
      <c r="I555" s="206"/>
      <c r="J555" s="206"/>
      <c r="K555" s="206"/>
    </row>
    <row r="556" spans="1:11" x14ac:dyDescent="0.25">
      <c r="A556" s="15"/>
      <c r="B556" s="14"/>
      <c r="C556" s="3" t="s">
        <v>20</v>
      </c>
      <c r="D556" s="4" t="s">
        <v>185</v>
      </c>
      <c r="E556" s="11">
        <f>E555</f>
        <v>38</v>
      </c>
      <c r="F556" s="12"/>
      <c r="G556" s="240">
        <f t="shared" si="154"/>
        <v>0</v>
      </c>
      <c r="H556" s="230">
        <f>H555</f>
        <v>38</v>
      </c>
      <c r="I556" s="206">
        <f>I555</f>
        <v>0</v>
      </c>
      <c r="J556" s="206">
        <f>J555</f>
        <v>0</v>
      </c>
      <c r="K556" s="206">
        <f>K555</f>
        <v>0</v>
      </c>
    </row>
    <row r="557" spans="1:11" x14ac:dyDescent="0.25">
      <c r="A557" s="15"/>
      <c r="B557" s="14"/>
      <c r="C557" s="3"/>
      <c r="D557" s="4"/>
      <c r="E557" s="11"/>
      <c r="F557" s="12"/>
      <c r="G557" s="240"/>
      <c r="H557" s="230"/>
      <c r="I557" s="206"/>
      <c r="J557" s="206"/>
      <c r="K557" s="206"/>
    </row>
    <row r="558" spans="1:11" x14ac:dyDescent="0.25">
      <c r="A558" s="15" t="s">
        <v>333</v>
      </c>
      <c r="B558" s="14" t="s">
        <v>328</v>
      </c>
      <c r="C558" s="19" t="s">
        <v>18</v>
      </c>
      <c r="D558" s="4" t="s">
        <v>185</v>
      </c>
      <c r="E558" s="11">
        <f>H558+I558+J558+K558</f>
        <v>25</v>
      </c>
      <c r="F558" s="12"/>
      <c r="G558" s="240">
        <f t="shared" ref="G558:G559" si="155">IF(E558=0,"Rate Only",E558*F558)</f>
        <v>0</v>
      </c>
      <c r="H558" s="230">
        <v>25</v>
      </c>
      <c r="I558" s="206"/>
      <c r="J558" s="206"/>
      <c r="K558" s="206"/>
    </row>
    <row r="559" spans="1:11" x14ac:dyDescent="0.25">
      <c r="A559" s="15"/>
      <c r="B559" s="14"/>
      <c r="C559" s="3" t="s">
        <v>20</v>
      </c>
      <c r="D559" s="4" t="s">
        <v>185</v>
      </c>
      <c r="E559" s="11">
        <f>E558</f>
        <v>25</v>
      </c>
      <c r="F559" s="12"/>
      <c r="G559" s="240">
        <f t="shared" si="155"/>
        <v>0</v>
      </c>
      <c r="H559" s="230">
        <f>H558</f>
        <v>25</v>
      </c>
      <c r="I559" s="206">
        <f>I558</f>
        <v>0</v>
      </c>
      <c r="J559" s="206">
        <f>J558</f>
        <v>0</v>
      </c>
      <c r="K559" s="206">
        <f>K558</f>
        <v>0</v>
      </c>
    </row>
    <row r="560" spans="1:11" x14ac:dyDescent="0.25">
      <c r="A560" s="15"/>
      <c r="B560" s="14"/>
      <c r="C560" s="3"/>
      <c r="D560" s="4"/>
      <c r="E560" s="11"/>
      <c r="F560" s="12"/>
      <c r="G560" s="240"/>
      <c r="H560" s="230"/>
      <c r="I560" s="206"/>
      <c r="J560" s="206"/>
      <c r="K560" s="206"/>
    </row>
    <row r="561" spans="1:11" x14ac:dyDescent="0.25">
      <c r="A561" s="15" t="s">
        <v>334</v>
      </c>
      <c r="B561" s="14" t="s">
        <v>329</v>
      </c>
      <c r="C561" s="19" t="s">
        <v>18</v>
      </c>
      <c r="D561" s="4" t="s">
        <v>185</v>
      </c>
      <c r="E561" s="11">
        <f>H561+I561+J561+K561</f>
        <v>20</v>
      </c>
      <c r="F561" s="12"/>
      <c r="G561" s="240">
        <f t="shared" ref="G561:G562" si="156">IF(E561=0,"Rate Only",E561*F561)</f>
        <v>0</v>
      </c>
      <c r="H561" s="230">
        <v>20</v>
      </c>
      <c r="I561" s="206"/>
      <c r="J561" s="206"/>
      <c r="K561" s="206"/>
    </row>
    <row r="562" spans="1:11" x14ac:dyDescent="0.25">
      <c r="A562" s="15"/>
      <c r="B562" s="14"/>
      <c r="C562" s="3" t="s">
        <v>20</v>
      </c>
      <c r="D562" s="4" t="s">
        <v>185</v>
      </c>
      <c r="E562" s="11">
        <f>E561</f>
        <v>20</v>
      </c>
      <c r="F562" s="12"/>
      <c r="G562" s="240">
        <f t="shared" si="156"/>
        <v>0</v>
      </c>
      <c r="H562" s="230">
        <f>H561</f>
        <v>20</v>
      </c>
      <c r="I562" s="206">
        <f>I561</f>
        <v>0</v>
      </c>
      <c r="J562" s="206">
        <f>J561</f>
        <v>0</v>
      </c>
      <c r="K562" s="206">
        <f>K561</f>
        <v>0</v>
      </c>
    </row>
    <row r="563" spans="1:11" x14ac:dyDescent="0.25">
      <c r="A563" s="15"/>
      <c r="B563" s="14"/>
      <c r="C563" s="3"/>
      <c r="D563" s="4"/>
      <c r="E563" s="11"/>
      <c r="F563" s="12"/>
      <c r="G563" s="240"/>
      <c r="H563" s="230"/>
      <c r="I563" s="206"/>
      <c r="J563" s="206"/>
      <c r="K563" s="206"/>
    </row>
    <row r="564" spans="1:11" x14ac:dyDescent="0.25">
      <c r="A564" s="15" t="s">
        <v>340</v>
      </c>
      <c r="B564" s="14" t="s">
        <v>335</v>
      </c>
      <c r="C564" s="19" t="s">
        <v>18</v>
      </c>
      <c r="D564" s="4" t="s">
        <v>22</v>
      </c>
      <c r="E564" s="11">
        <f>H564+I564+J564+K564</f>
        <v>0</v>
      </c>
      <c r="F564" s="12"/>
      <c r="G564" s="240" t="str">
        <f t="shared" ref="G564:G565" si="157">IF(E564=0,"Rate Only",E564*F564)</f>
        <v>Rate Only</v>
      </c>
      <c r="H564" s="230"/>
      <c r="I564" s="206"/>
      <c r="J564" s="206"/>
      <c r="K564" s="206"/>
    </row>
    <row r="565" spans="1:11" x14ac:dyDescent="0.25">
      <c r="A565" s="15"/>
      <c r="B565" s="14"/>
      <c r="C565" s="3" t="s">
        <v>20</v>
      </c>
      <c r="D565" s="4" t="s">
        <v>22</v>
      </c>
      <c r="E565" s="11">
        <f>E564</f>
        <v>0</v>
      </c>
      <c r="F565" s="12"/>
      <c r="G565" s="240" t="str">
        <f t="shared" si="157"/>
        <v>Rate Only</v>
      </c>
      <c r="H565" s="230">
        <f>H564</f>
        <v>0</v>
      </c>
      <c r="I565" s="206">
        <f>I564</f>
        <v>0</v>
      </c>
      <c r="J565" s="206">
        <f>J564</f>
        <v>0</v>
      </c>
      <c r="K565" s="206">
        <f>K564</f>
        <v>0</v>
      </c>
    </row>
    <row r="566" spans="1:11" x14ac:dyDescent="0.25">
      <c r="A566" s="15"/>
      <c r="B566" s="14"/>
      <c r="C566" s="3"/>
      <c r="D566" s="4"/>
      <c r="E566" s="11"/>
      <c r="F566" s="12"/>
      <c r="G566" s="240"/>
      <c r="H566" s="230"/>
      <c r="I566" s="206"/>
      <c r="J566" s="206"/>
      <c r="K566" s="206"/>
    </row>
    <row r="567" spans="1:11" x14ac:dyDescent="0.25">
      <c r="A567" s="15" t="s">
        <v>341</v>
      </c>
      <c r="B567" s="14" t="s">
        <v>336</v>
      </c>
      <c r="C567" s="19" t="s">
        <v>18</v>
      </c>
      <c r="D567" s="4" t="s">
        <v>185</v>
      </c>
      <c r="E567" s="11">
        <f>H567+I567+J567+K567</f>
        <v>0</v>
      </c>
      <c r="F567" s="12"/>
      <c r="G567" s="240" t="str">
        <f t="shared" ref="G567:G568" si="158">IF(E567=0,"Rate Only",E567*F567)</f>
        <v>Rate Only</v>
      </c>
      <c r="H567" s="230"/>
      <c r="I567" s="206"/>
      <c r="J567" s="206"/>
      <c r="K567" s="206"/>
    </row>
    <row r="568" spans="1:11" x14ac:dyDescent="0.25">
      <c r="A568" s="15"/>
      <c r="B568" s="14"/>
      <c r="C568" s="3" t="s">
        <v>20</v>
      </c>
      <c r="D568" s="4" t="s">
        <v>185</v>
      </c>
      <c r="E568" s="11">
        <f>E567</f>
        <v>0</v>
      </c>
      <c r="F568" s="12"/>
      <c r="G568" s="240" t="str">
        <f t="shared" si="158"/>
        <v>Rate Only</v>
      </c>
      <c r="H568" s="230">
        <f>H567</f>
        <v>0</v>
      </c>
      <c r="I568" s="206">
        <f>I567</f>
        <v>0</v>
      </c>
      <c r="J568" s="206">
        <f>J567</f>
        <v>0</v>
      </c>
      <c r="K568" s="206">
        <f>K567</f>
        <v>0</v>
      </c>
    </row>
    <row r="569" spans="1:11" x14ac:dyDescent="0.25">
      <c r="A569" s="15"/>
      <c r="B569" s="14"/>
      <c r="C569" s="3"/>
      <c r="D569" s="4"/>
      <c r="E569" s="11"/>
      <c r="F569" s="12"/>
      <c r="G569" s="240"/>
      <c r="H569" s="230"/>
      <c r="I569" s="206"/>
      <c r="J569" s="206"/>
      <c r="K569" s="206"/>
    </row>
    <row r="570" spans="1:11" x14ac:dyDescent="0.25">
      <c r="A570" s="15" t="s">
        <v>342</v>
      </c>
      <c r="B570" s="14" t="s">
        <v>337</v>
      </c>
      <c r="C570" s="19" t="s">
        <v>18</v>
      </c>
      <c r="D570" s="4" t="s">
        <v>185</v>
      </c>
      <c r="E570" s="11">
        <f>H570+I570+J570+K570</f>
        <v>0</v>
      </c>
      <c r="F570" s="12"/>
      <c r="G570" s="240" t="str">
        <f t="shared" ref="G570:G571" si="159">IF(E570=0,"Rate Only",E570*F570)</f>
        <v>Rate Only</v>
      </c>
      <c r="H570" s="230"/>
      <c r="I570" s="206"/>
      <c r="J570" s="206"/>
      <c r="K570" s="206"/>
    </row>
    <row r="571" spans="1:11" x14ac:dyDescent="0.25">
      <c r="A571" s="15"/>
      <c r="B571" s="14"/>
      <c r="C571" s="3" t="s">
        <v>20</v>
      </c>
      <c r="D571" s="4" t="s">
        <v>185</v>
      </c>
      <c r="E571" s="11">
        <f>E570</f>
        <v>0</v>
      </c>
      <c r="F571" s="12"/>
      <c r="G571" s="240" t="str">
        <f t="shared" si="159"/>
        <v>Rate Only</v>
      </c>
      <c r="H571" s="230">
        <f>H570</f>
        <v>0</v>
      </c>
      <c r="I571" s="206">
        <f>I570</f>
        <v>0</v>
      </c>
      <c r="J571" s="206">
        <f>J570</f>
        <v>0</v>
      </c>
      <c r="K571" s="206">
        <f>K570</f>
        <v>0</v>
      </c>
    </row>
    <row r="572" spans="1:11" x14ac:dyDescent="0.25">
      <c r="A572" s="15"/>
      <c r="B572" s="14"/>
      <c r="C572" s="3"/>
      <c r="D572" s="4"/>
      <c r="E572" s="11"/>
      <c r="F572" s="12"/>
      <c r="G572" s="240"/>
      <c r="H572" s="230"/>
      <c r="I572" s="206"/>
      <c r="J572" s="206"/>
      <c r="K572" s="206"/>
    </row>
    <row r="573" spans="1:11" x14ac:dyDescent="0.25">
      <c r="A573" s="15" t="s">
        <v>343</v>
      </c>
      <c r="B573" s="14" t="s">
        <v>338</v>
      </c>
      <c r="C573" s="19" t="s">
        <v>18</v>
      </c>
      <c r="D573" s="4" t="s">
        <v>185</v>
      </c>
      <c r="E573" s="11">
        <f>H573+I573+J573+K573</f>
        <v>0</v>
      </c>
      <c r="F573" s="12"/>
      <c r="G573" s="240" t="str">
        <f t="shared" ref="G573:G574" si="160">IF(E573=0,"Rate Only",E573*F573)</f>
        <v>Rate Only</v>
      </c>
      <c r="H573" s="230"/>
      <c r="I573" s="206"/>
      <c r="J573" s="206"/>
      <c r="K573" s="206"/>
    </row>
    <row r="574" spans="1:11" x14ac:dyDescent="0.25">
      <c r="A574" s="15"/>
      <c r="B574" s="14"/>
      <c r="C574" s="3" t="s">
        <v>20</v>
      </c>
      <c r="D574" s="4" t="s">
        <v>185</v>
      </c>
      <c r="E574" s="11">
        <f>E573</f>
        <v>0</v>
      </c>
      <c r="F574" s="12"/>
      <c r="G574" s="240" t="str">
        <f t="shared" si="160"/>
        <v>Rate Only</v>
      </c>
      <c r="H574" s="230">
        <f>H573</f>
        <v>0</v>
      </c>
      <c r="I574" s="206">
        <f>I573</f>
        <v>0</v>
      </c>
      <c r="J574" s="206">
        <f>J573</f>
        <v>0</v>
      </c>
      <c r="K574" s="206">
        <f>K573</f>
        <v>0</v>
      </c>
    </row>
    <row r="575" spans="1:11" x14ac:dyDescent="0.25">
      <c r="A575" s="15"/>
      <c r="B575" s="14"/>
      <c r="C575" s="3"/>
      <c r="D575" s="4"/>
      <c r="E575" s="11"/>
      <c r="F575" s="12"/>
      <c r="G575" s="240"/>
      <c r="H575" s="230"/>
      <c r="I575" s="206"/>
      <c r="J575" s="206"/>
      <c r="K575" s="206"/>
    </row>
    <row r="576" spans="1:11" x14ac:dyDescent="0.25">
      <c r="A576" s="15" t="s">
        <v>344</v>
      </c>
      <c r="B576" s="14" t="s">
        <v>339</v>
      </c>
      <c r="C576" s="19" t="s">
        <v>18</v>
      </c>
      <c r="D576" s="4" t="s">
        <v>185</v>
      </c>
      <c r="E576" s="11">
        <f>H576+I576+J576+K576</f>
        <v>0</v>
      </c>
      <c r="F576" s="12"/>
      <c r="G576" s="240" t="str">
        <f t="shared" ref="G576:G577" si="161">IF(E576=0,"Rate Only",E576*F576)</f>
        <v>Rate Only</v>
      </c>
      <c r="H576" s="230"/>
      <c r="I576" s="206"/>
      <c r="J576" s="206"/>
      <c r="K576" s="206"/>
    </row>
    <row r="577" spans="1:11" x14ac:dyDescent="0.25">
      <c r="A577" s="15"/>
      <c r="B577" s="14"/>
      <c r="C577" s="3" t="s">
        <v>20</v>
      </c>
      <c r="D577" s="4" t="s">
        <v>185</v>
      </c>
      <c r="E577" s="11">
        <f>E576</f>
        <v>0</v>
      </c>
      <c r="F577" s="12"/>
      <c r="G577" s="240" t="str">
        <f t="shared" si="161"/>
        <v>Rate Only</v>
      </c>
      <c r="H577" s="230">
        <f>H576</f>
        <v>0</v>
      </c>
      <c r="I577" s="206">
        <f>I576</f>
        <v>0</v>
      </c>
      <c r="J577" s="206">
        <f>J576</f>
        <v>0</v>
      </c>
      <c r="K577" s="206">
        <f>K576</f>
        <v>0</v>
      </c>
    </row>
    <row r="578" spans="1:11" x14ac:dyDescent="0.25">
      <c r="A578" s="15"/>
      <c r="B578" s="14"/>
      <c r="C578" s="3"/>
      <c r="D578" s="4"/>
      <c r="E578" s="11"/>
      <c r="F578" s="12"/>
      <c r="G578" s="240"/>
      <c r="H578" s="230"/>
      <c r="I578" s="206"/>
      <c r="J578" s="206"/>
      <c r="K578" s="206"/>
    </row>
    <row r="579" spans="1:11" x14ac:dyDescent="0.25">
      <c r="A579" s="15" t="s">
        <v>345</v>
      </c>
      <c r="B579" s="14" t="s">
        <v>346</v>
      </c>
      <c r="C579" s="19" t="s">
        <v>18</v>
      </c>
      <c r="D579" s="4" t="s">
        <v>185</v>
      </c>
      <c r="E579" s="11">
        <f>H579+I579+J579+K579</f>
        <v>160</v>
      </c>
      <c r="F579" s="12"/>
      <c r="G579" s="240">
        <f t="shared" ref="G579:G580" si="162">IF(E579=0,"Rate Only",E579*F579)</f>
        <v>0</v>
      </c>
      <c r="H579" s="230"/>
      <c r="I579" s="206">
        <v>160</v>
      </c>
      <c r="J579" s="206"/>
      <c r="K579" s="206"/>
    </row>
    <row r="580" spans="1:11" x14ac:dyDescent="0.25">
      <c r="A580" s="15"/>
      <c r="B580" s="14"/>
      <c r="C580" s="3" t="s">
        <v>20</v>
      </c>
      <c r="D580" s="4" t="s">
        <v>185</v>
      </c>
      <c r="E580" s="11">
        <f>E579</f>
        <v>160</v>
      </c>
      <c r="F580" s="12"/>
      <c r="G580" s="240">
        <f t="shared" si="162"/>
        <v>0</v>
      </c>
      <c r="H580" s="230">
        <f>H579</f>
        <v>0</v>
      </c>
      <c r="I580" s="206">
        <f>I579</f>
        <v>160</v>
      </c>
      <c r="J580" s="206">
        <f>J579</f>
        <v>0</v>
      </c>
      <c r="K580" s="206">
        <f>K579</f>
        <v>0</v>
      </c>
    </row>
    <row r="581" spans="1:11" x14ac:dyDescent="0.25">
      <c r="A581" s="15"/>
      <c r="B581" s="14"/>
      <c r="C581" s="3"/>
      <c r="D581" s="4"/>
      <c r="E581" s="11"/>
      <c r="F581" s="12"/>
      <c r="G581" s="240"/>
      <c r="H581" s="230"/>
      <c r="I581" s="206"/>
      <c r="J581" s="206"/>
      <c r="K581" s="206"/>
    </row>
    <row r="582" spans="1:11" x14ac:dyDescent="0.25">
      <c r="A582" s="15" t="s">
        <v>347</v>
      </c>
      <c r="B582" s="14" t="s">
        <v>363</v>
      </c>
      <c r="C582" s="19" t="s">
        <v>18</v>
      </c>
      <c r="D582" s="4" t="s">
        <v>185</v>
      </c>
      <c r="E582" s="11">
        <f>H582+I582+J582+K582</f>
        <v>0</v>
      </c>
      <c r="F582" s="12"/>
      <c r="G582" s="240" t="str">
        <f t="shared" ref="G582:G583" si="163">IF(E582=0,"Rate Only",E582*F582)</f>
        <v>Rate Only</v>
      </c>
      <c r="H582" s="230"/>
      <c r="I582" s="206"/>
      <c r="J582" s="206"/>
      <c r="K582" s="206"/>
    </row>
    <row r="583" spans="1:11" x14ac:dyDescent="0.25">
      <c r="A583" s="15"/>
      <c r="B583" s="14"/>
      <c r="C583" s="3" t="s">
        <v>20</v>
      </c>
      <c r="D583" s="4" t="s">
        <v>185</v>
      </c>
      <c r="E583" s="11">
        <f>E582</f>
        <v>0</v>
      </c>
      <c r="F583" s="12"/>
      <c r="G583" s="240" t="str">
        <f t="shared" si="163"/>
        <v>Rate Only</v>
      </c>
      <c r="H583" s="230">
        <f>H582</f>
        <v>0</v>
      </c>
      <c r="I583" s="206">
        <f>I582</f>
        <v>0</v>
      </c>
      <c r="J583" s="206">
        <f>J582</f>
        <v>0</v>
      </c>
      <c r="K583" s="206">
        <f>K582</f>
        <v>0</v>
      </c>
    </row>
    <row r="584" spans="1:11" x14ac:dyDescent="0.25">
      <c r="A584" s="15"/>
      <c r="B584" s="14"/>
      <c r="C584" s="3"/>
      <c r="D584" s="4"/>
      <c r="E584" s="11"/>
      <c r="F584" s="12"/>
      <c r="G584" s="240"/>
      <c r="H584" s="230"/>
      <c r="I584" s="206"/>
      <c r="J584" s="206"/>
      <c r="K584" s="206"/>
    </row>
    <row r="585" spans="1:11" x14ac:dyDescent="0.25">
      <c r="A585" s="15" t="s">
        <v>348</v>
      </c>
      <c r="B585" s="14" t="s">
        <v>362</v>
      </c>
      <c r="C585" s="19" t="s">
        <v>18</v>
      </c>
      <c r="D585" s="4" t="s">
        <v>185</v>
      </c>
      <c r="E585" s="11">
        <f>H585+I585+J585+K585</f>
        <v>0</v>
      </c>
      <c r="F585" s="12"/>
      <c r="G585" s="240" t="str">
        <f t="shared" ref="G585:G586" si="164">IF(E585=0,"Rate Only",E585*F585)</f>
        <v>Rate Only</v>
      </c>
      <c r="H585" s="230"/>
      <c r="I585" s="206"/>
      <c r="J585" s="206"/>
      <c r="K585" s="206"/>
    </row>
    <row r="586" spans="1:11" x14ac:dyDescent="0.25">
      <c r="A586" s="15"/>
      <c r="B586" s="14"/>
      <c r="C586" s="3" t="s">
        <v>20</v>
      </c>
      <c r="D586" s="4" t="s">
        <v>185</v>
      </c>
      <c r="E586" s="11">
        <f>E585</f>
        <v>0</v>
      </c>
      <c r="F586" s="12"/>
      <c r="G586" s="240" t="str">
        <f t="shared" si="164"/>
        <v>Rate Only</v>
      </c>
      <c r="H586" s="230">
        <f>H585</f>
        <v>0</v>
      </c>
      <c r="I586" s="206">
        <f>I585</f>
        <v>0</v>
      </c>
      <c r="J586" s="206">
        <f>J585</f>
        <v>0</v>
      </c>
      <c r="K586" s="206">
        <f>K585</f>
        <v>0</v>
      </c>
    </row>
    <row r="587" spans="1:11" x14ac:dyDescent="0.25">
      <c r="A587" s="15"/>
      <c r="B587" s="14"/>
      <c r="C587" s="3"/>
      <c r="D587" s="4"/>
      <c r="E587" s="11"/>
      <c r="F587" s="12"/>
      <c r="G587" s="240"/>
      <c r="H587" s="230"/>
      <c r="I587" s="206"/>
      <c r="J587" s="206"/>
      <c r="K587" s="206"/>
    </row>
    <row r="588" spans="1:11" x14ac:dyDescent="0.25">
      <c r="A588" s="15" t="s">
        <v>349</v>
      </c>
      <c r="B588" s="14" t="s">
        <v>352</v>
      </c>
      <c r="C588" s="19" t="s">
        <v>18</v>
      </c>
      <c r="D588" s="4" t="s">
        <v>185</v>
      </c>
      <c r="E588" s="11">
        <f>H588+I588+J588+K588</f>
        <v>900</v>
      </c>
      <c r="F588" s="12"/>
      <c r="G588" s="240">
        <f t="shared" ref="G588:G589" si="165">IF(E588=0,"Rate Only",E588*F588)</f>
        <v>0</v>
      </c>
      <c r="H588" s="230">
        <v>750</v>
      </c>
      <c r="I588" s="206">
        <v>100</v>
      </c>
      <c r="J588" s="206">
        <v>50</v>
      </c>
      <c r="K588" s="206"/>
    </row>
    <row r="589" spans="1:11" x14ac:dyDescent="0.25">
      <c r="A589" s="15"/>
      <c r="B589" s="14"/>
      <c r="C589" s="3" t="s">
        <v>20</v>
      </c>
      <c r="D589" s="4" t="s">
        <v>185</v>
      </c>
      <c r="E589" s="11">
        <f>E588</f>
        <v>900</v>
      </c>
      <c r="F589" s="12"/>
      <c r="G589" s="240">
        <f t="shared" si="165"/>
        <v>0</v>
      </c>
      <c r="H589" s="230">
        <f>H588</f>
        <v>750</v>
      </c>
      <c r="I589" s="206">
        <f>I588</f>
        <v>100</v>
      </c>
      <c r="J589" s="206">
        <f>J588</f>
        <v>50</v>
      </c>
      <c r="K589" s="206">
        <f>K588</f>
        <v>0</v>
      </c>
    </row>
    <row r="590" spans="1:11" x14ac:dyDescent="0.25">
      <c r="A590" s="15"/>
      <c r="B590" s="14"/>
      <c r="C590" s="3"/>
      <c r="D590" s="4"/>
      <c r="E590" s="11"/>
      <c r="F590" s="12"/>
      <c r="G590" s="240"/>
      <c r="H590" s="230"/>
      <c r="I590" s="206"/>
      <c r="J590" s="206"/>
      <c r="K590" s="206"/>
    </row>
    <row r="591" spans="1:11" x14ac:dyDescent="0.25">
      <c r="A591" s="15" t="s">
        <v>350</v>
      </c>
      <c r="B591" s="14" t="s">
        <v>359</v>
      </c>
      <c r="C591" s="19" t="s">
        <v>18</v>
      </c>
      <c r="D591" s="4" t="s">
        <v>185</v>
      </c>
      <c r="E591" s="11">
        <f>H591+I591+J591+K591</f>
        <v>63</v>
      </c>
      <c r="F591" s="12"/>
      <c r="G591" s="240">
        <f t="shared" ref="G591:G592" si="166">IF(E591=0,"Rate Only",E591*F591)</f>
        <v>0</v>
      </c>
      <c r="H591" s="230">
        <v>63</v>
      </c>
      <c r="I591" s="206"/>
      <c r="J591" s="206"/>
      <c r="K591" s="206"/>
    </row>
    <row r="592" spans="1:11" x14ac:dyDescent="0.25">
      <c r="A592" s="15"/>
      <c r="B592" s="14"/>
      <c r="C592" s="3" t="s">
        <v>20</v>
      </c>
      <c r="D592" s="4" t="s">
        <v>185</v>
      </c>
      <c r="E592" s="11">
        <f>E591</f>
        <v>63</v>
      </c>
      <c r="F592" s="12"/>
      <c r="G592" s="240">
        <f t="shared" si="166"/>
        <v>0</v>
      </c>
      <c r="H592" s="230">
        <f>H591</f>
        <v>63</v>
      </c>
      <c r="I592" s="206">
        <f>I591</f>
        <v>0</v>
      </c>
      <c r="J592" s="206">
        <f>J591</f>
        <v>0</v>
      </c>
      <c r="K592" s="206">
        <f>K591</f>
        <v>0</v>
      </c>
    </row>
    <row r="593" spans="1:11" x14ac:dyDescent="0.25">
      <c r="A593" s="15"/>
      <c r="B593" s="14"/>
      <c r="C593" s="3"/>
      <c r="D593" s="4"/>
      <c r="E593" s="11"/>
      <c r="F593" s="12"/>
      <c r="G593" s="240"/>
      <c r="H593" s="230"/>
      <c r="I593" s="206"/>
      <c r="J593" s="206"/>
      <c r="K593" s="206"/>
    </row>
    <row r="594" spans="1:11" x14ac:dyDescent="0.25">
      <c r="A594" s="15" t="s">
        <v>351</v>
      </c>
      <c r="B594" s="14" t="s">
        <v>360</v>
      </c>
      <c r="C594" s="19" t="s">
        <v>18</v>
      </c>
      <c r="D594" s="4" t="s">
        <v>185</v>
      </c>
      <c r="E594" s="11">
        <f>H594+I594+J594+K594</f>
        <v>47</v>
      </c>
      <c r="F594" s="12"/>
      <c r="G594" s="240">
        <f t="shared" ref="G594:G595" si="167">IF(E594=0,"Rate Only",E594*F594)</f>
        <v>0</v>
      </c>
      <c r="H594" s="230">
        <v>47</v>
      </c>
      <c r="I594" s="206"/>
      <c r="J594" s="206"/>
      <c r="K594" s="206"/>
    </row>
    <row r="595" spans="1:11" x14ac:dyDescent="0.25">
      <c r="A595" s="15"/>
      <c r="B595" s="14"/>
      <c r="C595" s="3" t="s">
        <v>20</v>
      </c>
      <c r="D595" s="4" t="s">
        <v>185</v>
      </c>
      <c r="E595" s="11">
        <f>E594</f>
        <v>47</v>
      </c>
      <c r="F595" s="12"/>
      <c r="G595" s="240">
        <f t="shared" si="167"/>
        <v>0</v>
      </c>
      <c r="H595" s="230">
        <f>H594</f>
        <v>47</v>
      </c>
      <c r="I595" s="206">
        <f>I594</f>
        <v>0</v>
      </c>
      <c r="J595" s="206">
        <f>J594</f>
        <v>0</v>
      </c>
      <c r="K595" s="206">
        <f>K594</f>
        <v>0</v>
      </c>
    </row>
    <row r="596" spans="1:11" x14ac:dyDescent="0.25">
      <c r="A596" s="15"/>
      <c r="B596" s="14"/>
      <c r="C596" s="3"/>
      <c r="D596" s="4"/>
      <c r="E596" s="11"/>
      <c r="F596" s="12"/>
      <c r="G596" s="240"/>
      <c r="H596" s="230"/>
      <c r="I596" s="206"/>
      <c r="J596" s="206"/>
      <c r="K596" s="206"/>
    </row>
    <row r="597" spans="1:11" x14ac:dyDescent="0.25">
      <c r="A597" s="15" t="s">
        <v>353</v>
      </c>
      <c r="B597" s="14" t="s">
        <v>361</v>
      </c>
      <c r="C597" s="19" t="s">
        <v>18</v>
      </c>
      <c r="D597" s="4" t="s">
        <v>185</v>
      </c>
      <c r="E597" s="11">
        <f>H597+I597+J597+K597</f>
        <v>7</v>
      </c>
      <c r="F597" s="12"/>
      <c r="G597" s="240">
        <f t="shared" ref="G597:G598" si="168">IF(E597=0,"Rate Only",E597*F597)</f>
        <v>0</v>
      </c>
      <c r="H597" s="230">
        <v>7</v>
      </c>
      <c r="I597" s="206"/>
      <c r="J597" s="206"/>
      <c r="K597" s="206"/>
    </row>
    <row r="598" spans="1:11" x14ac:dyDescent="0.25">
      <c r="A598" s="15"/>
      <c r="B598" s="14"/>
      <c r="C598" s="3" t="s">
        <v>20</v>
      </c>
      <c r="D598" s="4" t="s">
        <v>185</v>
      </c>
      <c r="E598" s="11">
        <f>E597</f>
        <v>7</v>
      </c>
      <c r="F598" s="12"/>
      <c r="G598" s="240">
        <f t="shared" si="168"/>
        <v>0</v>
      </c>
      <c r="H598" s="230">
        <f>H597</f>
        <v>7</v>
      </c>
      <c r="I598" s="206">
        <f>I597</f>
        <v>0</v>
      </c>
      <c r="J598" s="206">
        <f>J597</f>
        <v>0</v>
      </c>
      <c r="K598" s="206">
        <f>K597</f>
        <v>0</v>
      </c>
    </row>
    <row r="599" spans="1:11" x14ac:dyDescent="0.25">
      <c r="A599" s="15"/>
      <c r="B599" s="14"/>
      <c r="C599" s="3"/>
      <c r="D599" s="4"/>
      <c r="E599" s="11"/>
      <c r="F599" s="12"/>
      <c r="G599" s="240"/>
      <c r="H599" s="230"/>
      <c r="I599" s="206"/>
      <c r="J599" s="206"/>
      <c r="K599" s="206"/>
    </row>
    <row r="600" spans="1:11" x14ac:dyDescent="0.25">
      <c r="A600" s="15" t="s">
        <v>364</v>
      </c>
      <c r="B600" s="14" t="s">
        <v>354</v>
      </c>
      <c r="C600" s="19" t="s">
        <v>18</v>
      </c>
      <c r="D600" s="4" t="s">
        <v>185</v>
      </c>
      <c r="E600" s="11">
        <f>H600+I600+J600+K600</f>
        <v>300</v>
      </c>
      <c r="F600" s="12"/>
      <c r="G600" s="240">
        <f t="shared" ref="G600:G601" si="169">IF(E600=0,"Rate Only",E600*F600)</f>
        <v>0</v>
      </c>
      <c r="H600" s="230">
        <v>100</v>
      </c>
      <c r="I600" s="206">
        <v>150</v>
      </c>
      <c r="J600" s="206">
        <v>50</v>
      </c>
      <c r="K600" s="206"/>
    </row>
    <row r="601" spans="1:11" x14ac:dyDescent="0.25">
      <c r="A601" s="15"/>
      <c r="B601" s="14"/>
      <c r="C601" s="3" t="s">
        <v>20</v>
      </c>
      <c r="D601" s="4" t="s">
        <v>185</v>
      </c>
      <c r="E601" s="11">
        <f>E600</f>
        <v>300</v>
      </c>
      <c r="F601" s="12"/>
      <c r="G601" s="240">
        <f t="shared" si="169"/>
        <v>0</v>
      </c>
      <c r="H601" s="230">
        <f>H600</f>
        <v>100</v>
      </c>
      <c r="I601" s="206">
        <f>I600</f>
        <v>150</v>
      </c>
      <c r="J601" s="206">
        <f>J600</f>
        <v>50</v>
      </c>
      <c r="K601" s="206">
        <f>K600</f>
        <v>0</v>
      </c>
    </row>
    <row r="602" spans="1:11" x14ac:dyDescent="0.25">
      <c r="A602" s="15"/>
      <c r="B602" s="14"/>
      <c r="C602" s="3"/>
      <c r="D602" s="4"/>
      <c r="E602" s="11"/>
      <c r="F602" s="12"/>
      <c r="G602" s="240"/>
      <c r="H602" s="230"/>
      <c r="I602" s="206"/>
      <c r="J602" s="206"/>
      <c r="K602" s="206"/>
    </row>
    <row r="603" spans="1:11" x14ac:dyDescent="0.25">
      <c r="A603" s="15" t="s">
        <v>365</v>
      </c>
      <c r="B603" s="14" t="s">
        <v>355</v>
      </c>
      <c r="C603" s="19" t="s">
        <v>18</v>
      </c>
      <c r="D603" s="4" t="s">
        <v>185</v>
      </c>
      <c r="E603" s="11">
        <f>H603+I603+J603+K603</f>
        <v>23</v>
      </c>
      <c r="F603" s="12"/>
      <c r="G603" s="240">
        <f t="shared" ref="G603:G604" si="170">IF(E603=0,"Rate Only",E603*F603)</f>
        <v>0</v>
      </c>
      <c r="H603" s="230">
        <v>12</v>
      </c>
      <c r="I603" s="206">
        <v>5</v>
      </c>
      <c r="J603" s="206">
        <v>6</v>
      </c>
      <c r="K603" s="206"/>
    </row>
    <row r="604" spans="1:11" x14ac:dyDescent="0.25">
      <c r="A604" s="15"/>
      <c r="B604" s="14"/>
      <c r="C604" s="3" t="s">
        <v>20</v>
      </c>
      <c r="D604" s="4" t="s">
        <v>185</v>
      </c>
      <c r="E604" s="11">
        <f>E603</f>
        <v>23</v>
      </c>
      <c r="F604" s="12"/>
      <c r="G604" s="240">
        <f t="shared" si="170"/>
        <v>0</v>
      </c>
      <c r="H604" s="230">
        <f>H603</f>
        <v>12</v>
      </c>
      <c r="I604" s="206">
        <f>I603</f>
        <v>5</v>
      </c>
      <c r="J604" s="206">
        <f>J603</f>
        <v>6</v>
      </c>
      <c r="K604" s="206">
        <f>K603</f>
        <v>0</v>
      </c>
    </row>
    <row r="605" spans="1:11" x14ac:dyDescent="0.25">
      <c r="A605" s="15"/>
      <c r="B605" s="14"/>
      <c r="C605" s="3"/>
      <c r="D605" s="4"/>
      <c r="E605" s="11"/>
      <c r="F605" s="12"/>
      <c r="G605" s="240"/>
      <c r="H605" s="230"/>
      <c r="I605" s="206"/>
      <c r="J605" s="206"/>
      <c r="K605" s="206"/>
    </row>
    <row r="606" spans="1:11" x14ac:dyDescent="0.25">
      <c r="A606" s="15" t="s">
        <v>366</v>
      </c>
      <c r="B606" s="14" t="s">
        <v>356</v>
      </c>
      <c r="C606" s="19" t="s">
        <v>18</v>
      </c>
      <c r="D606" s="4" t="s">
        <v>185</v>
      </c>
      <c r="E606" s="11">
        <f>H606+I606+J606+K606</f>
        <v>27</v>
      </c>
      <c r="F606" s="12"/>
      <c r="G606" s="240">
        <f t="shared" ref="G606:G607" si="171">IF(E606=0,"Rate Only",E606*F606)</f>
        <v>0</v>
      </c>
      <c r="H606" s="230">
        <v>6</v>
      </c>
      <c r="I606" s="206">
        <v>17</v>
      </c>
      <c r="J606" s="206">
        <v>4</v>
      </c>
      <c r="K606" s="206"/>
    </row>
    <row r="607" spans="1:11" x14ac:dyDescent="0.25">
      <c r="A607" s="15"/>
      <c r="B607" s="14"/>
      <c r="C607" s="3" t="s">
        <v>20</v>
      </c>
      <c r="D607" s="4" t="s">
        <v>185</v>
      </c>
      <c r="E607" s="11">
        <f>E606</f>
        <v>27</v>
      </c>
      <c r="F607" s="12"/>
      <c r="G607" s="240">
        <f t="shared" si="171"/>
        <v>0</v>
      </c>
      <c r="H607" s="230">
        <f>H606</f>
        <v>6</v>
      </c>
      <c r="I607" s="206">
        <f>I606</f>
        <v>17</v>
      </c>
      <c r="J607" s="206">
        <f>J606</f>
        <v>4</v>
      </c>
      <c r="K607" s="206">
        <f>K606</f>
        <v>0</v>
      </c>
    </row>
    <row r="608" spans="1:11" x14ac:dyDescent="0.25">
      <c r="A608" s="15"/>
      <c r="B608" s="14"/>
      <c r="C608" s="3"/>
      <c r="D608" s="4"/>
      <c r="E608" s="11"/>
      <c r="F608" s="12"/>
      <c r="G608" s="240"/>
      <c r="H608" s="230"/>
      <c r="I608" s="206"/>
      <c r="J608" s="206"/>
      <c r="K608" s="206"/>
    </row>
    <row r="609" spans="1:11" x14ac:dyDescent="0.25">
      <c r="A609" s="15" t="s">
        <v>367</v>
      </c>
      <c r="B609" s="14" t="s">
        <v>357</v>
      </c>
      <c r="C609" s="19" t="s">
        <v>18</v>
      </c>
      <c r="D609" s="4" t="s">
        <v>185</v>
      </c>
      <c r="E609" s="11">
        <f>H609+I609+J609+K609</f>
        <v>2</v>
      </c>
      <c r="F609" s="12"/>
      <c r="G609" s="240">
        <f t="shared" ref="G609:G610" si="172">IF(E609=0,"Rate Only",E609*F609)</f>
        <v>0</v>
      </c>
      <c r="H609" s="230">
        <v>1</v>
      </c>
      <c r="I609" s="206">
        <v>1</v>
      </c>
      <c r="J609" s="206"/>
      <c r="K609" s="206"/>
    </row>
    <row r="610" spans="1:11" x14ac:dyDescent="0.25">
      <c r="A610" s="15"/>
      <c r="B610" s="14"/>
      <c r="C610" s="3" t="s">
        <v>20</v>
      </c>
      <c r="D610" s="4" t="s">
        <v>185</v>
      </c>
      <c r="E610" s="11">
        <f>E609</f>
        <v>2</v>
      </c>
      <c r="F610" s="12"/>
      <c r="G610" s="240">
        <f t="shared" si="172"/>
        <v>0</v>
      </c>
      <c r="H610" s="230">
        <f>H609</f>
        <v>1</v>
      </c>
      <c r="I610" s="206">
        <f>I609</f>
        <v>1</v>
      </c>
      <c r="J610" s="206">
        <f>J609</f>
        <v>0</v>
      </c>
      <c r="K610" s="206">
        <f>K609</f>
        <v>0</v>
      </c>
    </row>
    <row r="611" spans="1:11" x14ac:dyDescent="0.25">
      <c r="A611" s="15"/>
      <c r="B611" s="14"/>
      <c r="C611" s="3"/>
      <c r="D611" s="4"/>
      <c r="E611" s="73"/>
      <c r="F611" s="12"/>
      <c r="G611" s="240"/>
      <c r="H611" s="230"/>
      <c r="I611" s="206"/>
      <c r="J611" s="206"/>
      <c r="K611" s="206"/>
    </row>
    <row r="612" spans="1:11" x14ac:dyDescent="0.25">
      <c r="A612" s="15" t="s">
        <v>368</v>
      </c>
      <c r="B612" s="14" t="s">
        <v>358</v>
      </c>
      <c r="C612" s="19" t="s">
        <v>18</v>
      </c>
      <c r="D612" s="4" t="s">
        <v>185</v>
      </c>
      <c r="E612" s="11">
        <f>H612+I612+J612+K612</f>
        <v>4</v>
      </c>
      <c r="F612" s="12"/>
      <c r="G612" s="240">
        <f t="shared" ref="G612:G613" si="173">IF(E612=0,"Rate Only",E612*F612)</f>
        <v>0</v>
      </c>
      <c r="H612" s="230">
        <v>2</v>
      </c>
      <c r="I612" s="206">
        <v>1</v>
      </c>
      <c r="J612" s="206">
        <v>1</v>
      </c>
      <c r="K612" s="206"/>
    </row>
    <row r="613" spans="1:11" x14ac:dyDescent="0.25">
      <c r="A613" s="15"/>
      <c r="B613" s="14"/>
      <c r="C613" s="3" t="s">
        <v>20</v>
      </c>
      <c r="D613" s="4" t="s">
        <v>185</v>
      </c>
      <c r="E613" s="11">
        <f>E612</f>
        <v>4</v>
      </c>
      <c r="F613" s="12"/>
      <c r="G613" s="240">
        <f t="shared" si="173"/>
        <v>0</v>
      </c>
      <c r="H613" s="230">
        <f>H612</f>
        <v>2</v>
      </c>
      <c r="I613" s="206">
        <f>I612</f>
        <v>1</v>
      </c>
      <c r="J613" s="206">
        <f>J612</f>
        <v>1</v>
      </c>
      <c r="K613" s="206">
        <f>K612</f>
        <v>0</v>
      </c>
    </row>
    <row r="614" spans="1:11" ht="15.75" thickBot="1" x14ac:dyDescent="0.3">
      <c r="A614" s="242"/>
      <c r="B614" s="258"/>
      <c r="C614" s="259"/>
      <c r="D614" s="260"/>
      <c r="E614" s="261"/>
      <c r="F614" s="262"/>
      <c r="G614" s="263"/>
      <c r="H614" s="231"/>
      <c r="I614" s="207"/>
      <c r="J614" s="207"/>
      <c r="K614" s="207"/>
    </row>
    <row r="615" spans="1:11" ht="15.75" thickBot="1" x14ac:dyDescent="0.3">
      <c r="A615" s="151"/>
      <c r="B615" s="149" t="s">
        <v>106</v>
      </c>
      <c r="C615" s="152"/>
      <c r="D615" s="153"/>
      <c r="E615" s="154"/>
      <c r="F615" s="155"/>
      <c r="G615" s="300">
        <f>SUM(G59:G614)</f>
        <v>0</v>
      </c>
      <c r="H615" s="208"/>
      <c r="I615" s="208"/>
      <c r="J615" s="208"/>
      <c r="K615" s="208"/>
    </row>
    <row r="616" spans="1:11" x14ac:dyDescent="0.25">
      <c r="A616" s="185"/>
      <c r="B616" s="132"/>
      <c r="C616" s="138"/>
      <c r="D616" s="139"/>
      <c r="E616" s="140"/>
      <c r="F616" s="141"/>
      <c r="G616" s="302"/>
      <c r="H616" s="205"/>
      <c r="I616" s="205"/>
      <c r="J616" s="205"/>
      <c r="K616" s="205"/>
    </row>
    <row r="617" spans="1:11" ht="15.75" thickBot="1" x14ac:dyDescent="0.3">
      <c r="A617" s="184"/>
      <c r="B617" s="129"/>
      <c r="C617" s="122"/>
      <c r="D617" s="123"/>
      <c r="E617" s="127"/>
      <c r="F617" s="128"/>
      <c r="G617" s="303"/>
      <c r="H617" s="207"/>
      <c r="I617" s="207"/>
      <c r="J617" s="207"/>
      <c r="K617" s="207"/>
    </row>
    <row r="618" spans="1:11" x14ac:dyDescent="0.25">
      <c r="A618" s="289" t="s">
        <v>471</v>
      </c>
      <c r="B618" s="49" t="s">
        <v>40</v>
      </c>
      <c r="C618" s="92"/>
      <c r="D618" s="93"/>
      <c r="E618" s="94"/>
      <c r="F618" s="89"/>
      <c r="G618" s="296"/>
      <c r="H618" s="201"/>
      <c r="I618" s="201"/>
      <c r="J618" s="201"/>
      <c r="K618" s="201"/>
    </row>
    <row r="619" spans="1:11" ht="15.75" thickBot="1" x14ac:dyDescent="0.3">
      <c r="A619" s="174"/>
      <c r="B619" s="175" t="s">
        <v>468</v>
      </c>
      <c r="C619" s="176"/>
      <c r="D619" s="177"/>
      <c r="E619" s="178"/>
      <c r="F619" s="172"/>
      <c r="G619" s="297"/>
      <c r="H619" s="204"/>
      <c r="I619" s="204"/>
      <c r="J619" s="204"/>
      <c r="K619" s="204"/>
    </row>
    <row r="620" spans="1:11" x14ac:dyDescent="0.25">
      <c r="A620" s="186"/>
      <c r="B620" s="163"/>
      <c r="C620" s="164"/>
      <c r="D620" s="165"/>
      <c r="E620" s="166"/>
      <c r="F620" s="137"/>
      <c r="G620" s="304"/>
      <c r="H620" s="205"/>
      <c r="I620" s="205"/>
      <c r="J620" s="205"/>
      <c r="K620" s="205"/>
    </row>
    <row r="621" spans="1:11" x14ac:dyDescent="0.25">
      <c r="A621" s="15"/>
      <c r="B621" s="249" t="s">
        <v>762</v>
      </c>
      <c r="C621" s="19"/>
      <c r="D621" s="20"/>
      <c r="E621" s="21"/>
      <c r="F621" s="12"/>
      <c r="G621" s="240"/>
      <c r="H621" s="206"/>
      <c r="I621" s="206"/>
      <c r="J621" s="206"/>
      <c r="K621" s="206"/>
    </row>
    <row r="622" spans="1:11" x14ac:dyDescent="0.25">
      <c r="A622" s="24"/>
      <c r="B622" s="14"/>
      <c r="C622" s="3"/>
      <c r="D622" s="4"/>
      <c r="E622" s="11"/>
      <c r="F622" s="12"/>
      <c r="G622" s="240"/>
      <c r="H622" s="206"/>
      <c r="I622" s="206"/>
      <c r="J622" s="206"/>
      <c r="K622" s="206"/>
    </row>
    <row r="623" spans="1:11" x14ac:dyDescent="0.25">
      <c r="A623" s="24"/>
      <c r="B623" s="14"/>
      <c r="C623" s="3"/>
      <c r="D623" s="4"/>
      <c r="E623" s="11"/>
      <c r="F623" s="12"/>
      <c r="G623" s="240"/>
      <c r="H623" s="206"/>
      <c r="I623" s="206"/>
      <c r="J623" s="206"/>
      <c r="K623" s="206"/>
    </row>
    <row r="624" spans="1:11" x14ac:dyDescent="0.25">
      <c r="A624" s="24"/>
      <c r="B624" s="14"/>
      <c r="C624" s="3"/>
      <c r="D624" s="4"/>
      <c r="E624" s="11"/>
      <c r="F624" s="12"/>
      <c r="G624" s="240"/>
      <c r="H624" s="206"/>
      <c r="I624" s="206"/>
      <c r="J624" s="206"/>
      <c r="K624" s="206"/>
    </row>
    <row r="625" spans="1:24" x14ac:dyDescent="0.25">
      <c r="A625" s="24"/>
      <c r="B625" s="14"/>
      <c r="C625" s="3"/>
      <c r="D625" s="4"/>
      <c r="E625" s="11"/>
      <c r="F625" s="12"/>
      <c r="G625" s="240"/>
      <c r="H625" s="206"/>
      <c r="I625" s="206"/>
      <c r="J625" s="206"/>
      <c r="K625" s="206"/>
    </row>
    <row r="626" spans="1:24" x14ac:dyDescent="0.25">
      <c r="A626" s="24"/>
      <c r="B626" s="14"/>
      <c r="C626" s="3"/>
      <c r="D626" s="4"/>
      <c r="E626" s="11"/>
      <c r="F626" s="12"/>
      <c r="G626" s="240"/>
      <c r="H626" s="206"/>
      <c r="I626" s="206"/>
      <c r="J626" s="206"/>
      <c r="K626" s="206"/>
    </row>
    <row r="627" spans="1:24" ht="15.75" thickBot="1" x14ac:dyDescent="0.3">
      <c r="A627" s="187"/>
      <c r="B627" s="121"/>
      <c r="C627" s="122"/>
      <c r="D627" s="123"/>
      <c r="E627" s="127"/>
      <c r="F627" s="128"/>
      <c r="G627" s="303"/>
      <c r="H627" s="207"/>
      <c r="I627" s="207"/>
      <c r="J627" s="207"/>
      <c r="K627" s="207"/>
    </row>
    <row r="628" spans="1:24" ht="15.75" thickBot="1" x14ac:dyDescent="0.3">
      <c r="A628" s="143"/>
      <c r="B628" s="149" t="s">
        <v>107</v>
      </c>
      <c r="C628" s="145"/>
      <c r="D628" s="146"/>
      <c r="E628" s="147"/>
      <c r="F628" s="148"/>
      <c r="G628" s="305">
        <f>SUM(G622:G626)</f>
        <v>0</v>
      </c>
      <c r="H628" s="208"/>
      <c r="I628" s="208"/>
      <c r="J628" s="208"/>
      <c r="K628" s="208"/>
    </row>
    <row r="629" spans="1:24" x14ac:dyDescent="0.25">
      <c r="A629" s="188"/>
      <c r="B629" s="108"/>
      <c r="C629" s="109"/>
      <c r="D629" s="110"/>
      <c r="E629" s="135"/>
      <c r="F629" s="137"/>
      <c r="G629" s="304"/>
      <c r="H629" s="205"/>
      <c r="I629" s="205"/>
      <c r="J629" s="205"/>
      <c r="K629" s="205"/>
    </row>
    <row r="630" spans="1:24" ht="15.75" thickBot="1" x14ac:dyDescent="0.3">
      <c r="A630" s="187"/>
      <c r="B630" s="121"/>
      <c r="C630" s="122"/>
      <c r="D630" s="123"/>
      <c r="E630" s="127"/>
      <c r="F630" s="128"/>
      <c r="G630" s="303"/>
      <c r="H630" s="207"/>
      <c r="I630" s="207"/>
      <c r="J630" s="207"/>
      <c r="K630" s="207"/>
    </row>
    <row r="631" spans="1:24" x14ac:dyDescent="0.25">
      <c r="A631" s="316" t="s">
        <v>476</v>
      </c>
      <c r="B631" s="37" t="s">
        <v>57</v>
      </c>
      <c r="C631" s="87"/>
      <c r="D631" s="88"/>
      <c r="E631" s="91"/>
      <c r="F631" s="89"/>
      <c r="G631" s="296"/>
      <c r="H631" s="201"/>
      <c r="I631" s="201"/>
      <c r="J631" s="201"/>
      <c r="K631" s="201"/>
    </row>
    <row r="632" spans="1:24" ht="15.75" thickBot="1" x14ac:dyDescent="0.3">
      <c r="A632" s="179"/>
      <c r="B632" s="169" t="s">
        <v>58</v>
      </c>
      <c r="C632" s="170"/>
      <c r="D632" s="171"/>
      <c r="E632" s="173"/>
      <c r="F632" s="172"/>
      <c r="G632" s="297"/>
      <c r="H632" s="204"/>
      <c r="I632" s="204"/>
      <c r="J632" s="204"/>
      <c r="K632" s="204"/>
    </row>
    <row r="633" spans="1:24" x14ac:dyDescent="0.25">
      <c r="A633" s="186"/>
      <c r="B633" s="167"/>
      <c r="C633" s="109"/>
      <c r="D633" s="110"/>
      <c r="E633" s="135"/>
      <c r="F633" s="142"/>
      <c r="G633" s="298"/>
      <c r="H633" s="205"/>
      <c r="I633" s="205"/>
      <c r="J633" s="205"/>
      <c r="K633" s="205"/>
    </row>
    <row r="634" spans="1:24" x14ac:dyDescent="0.25">
      <c r="A634" s="15" t="s">
        <v>127</v>
      </c>
      <c r="B634" s="5" t="s">
        <v>478</v>
      </c>
      <c r="C634" s="3"/>
      <c r="D634" s="4"/>
      <c r="E634" s="26"/>
      <c r="F634" s="27"/>
      <c r="G634" s="255"/>
      <c r="H634" s="206"/>
      <c r="I634" s="206"/>
      <c r="J634" s="206"/>
      <c r="K634" s="206"/>
    </row>
    <row r="635" spans="1:24" ht="42" customHeight="1" x14ac:dyDescent="0.25">
      <c r="A635" s="15"/>
      <c r="B635" s="23" t="s">
        <v>764</v>
      </c>
      <c r="C635" s="3"/>
      <c r="D635" s="4"/>
      <c r="E635" s="11"/>
      <c r="F635" s="12"/>
      <c r="G635" s="240"/>
      <c r="H635" s="210"/>
      <c r="I635" s="210"/>
      <c r="J635" s="210"/>
      <c r="K635" s="210"/>
      <c r="L635" s="82"/>
      <c r="M635" s="78"/>
      <c r="N635" s="78"/>
      <c r="O635" s="78"/>
      <c r="P635" s="78"/>
      <c r="Q635" s="78"/>
      <c r="R635" s="78"/>
      <c r="S635" s="78"/>
      <c r="T635" s="78"/>
      <c r="U635" s="78"/>
      <c r="V635" s="78"/>
      <c r="W635" s="78"/>
      <c r="X635" s="69"/>
    </row>
    <row r="636" spans="1:24" x14ac:dyDescent="0.25">
      <c r="A636" s="15"/>
      <c r="B636" s="6"/>
      <c r="C636" s="3"/>
      <c r="D636" s="4"/>
      <c r="E636" s="11"/>
      <c r="F636" s="12"/>
      <c r="G636" s="240"/>
      <c r="H636" s="206"/>
      <c r="I636" s="206"/>
      <c r="J636" s="206"/>
      <c r="K636" s="206"/>
    </row>
    <row r="637" spans="1:24" x14ac:dyDescent="0.25">
      <c r="A637" s="15" t="s">
        <v>59</v>
      </c>
      <c r="B637" s="14" t="s">
        <v>671</v>
      </c>
      <c r="C637" s="3" t="s">
        <v>18</v>
      </c>
      <c r="D637" s="4" t="s">
        <v>19</v>
      </c>
      <c r="E637" s="11">
        <f>H637+I637+J637+K637</f>
        <v>52</v>
      </c>
      <c r="F637" s="12"/>
      <c r="G637" s="240">
        <f t="shared" ref="G637:G638" si="174">IF(E637=0,"Rate Only",E637*F637)</f>
        <v>0</v>
      </c>
      <c r="H637" s="206">
        <v>41</v>
      </c>
      <c r="I637" s="206">
        <v>4</v>
      </c>
      <c r="J637" s="206">
        <v>7</v>
      </c>
      <c r="K637" s="206"/>
    </row>
    <row r="638" spans="1:24" x14ac:dyDescent="0.25">
      <c r="A638" s="15"/>
      <c r="B638" s="68" t="s">
        <v>670</v>
      </c>
      <c r="C638" s="3" t="s">
        <v>20</v>
      </c>
      <c r="D638" s="4" t="s">
        <v>19</v>
      </c>
      <c r="E638" s="11">
        <f>E637</f>
        <v>52</v>
      </c>
      <c r="F638" s="12"/>
      <c r="G638" s="240">
        <f t="shared" si="174"/>
        <v>0</v>
      </c>
      <c r="H638" s="206">
        <f>H637</f>
        <v>41</v>
      </c>
      <c r="I638" s="206">
        <f>I637</f>
        <v>4</v>
      </c>
      <c r="J638" s="206">
        <f>J637</f>
        <v>7</v>
      </c>
      <c r="K638" s="206">
        <f>K637</f>
        <v>0</v>
      </c>
    </row>
    <row r="639" spans="1:24" x14ac:dyDescent="0.25">
      <c r="A639" s="15"/>
      <c r="B639" s="68"/>
      <c r="C639" s="3"/>
      <c r="D639" s="4"/>
      <c r="E639" s="11"/>
      <c r="F639" s="12"/>
      <c r="G639" s="240"/>
      <c r="H639" s="206"/>
      <c r="I639" s="206"/>
      <c r="J639" s="206"/>
      <c r="K639" s="206"/>
    </row>
    <row r="640" spans="1:24" x14ac:dyDescent="0.25">
      <c r="A640" s="15" t="s">
        <v>60</v>
      </c>
      <c r="B640" s="14" t="s">
        <v>672</v>
      </c>
      <c r="C640" s="3" t="s">
        <v>18</v>
      </c>
      <c r="D640" s="4" t="s">
        <v>19</v>
      </c>
      <c r="E640" s="279">
        <f>H640+I640+J640+K640</f>
        <v>28</v>
      </c>
      <c r="F640" s="12"/>
      <c r="G640" s="240">
        <f t="shared" ref="G640:G641" si="175">IF(E640=0,"Rate Only",E640*F640)</f>
        <v>0</v>
      </c>
      <c r="H640" s="206">
        <f>5+5</f>
        <v>10</v>
      </c>
      <c r="I640" s="206">
        <v>17</v>
      </c>
      <c r="J640" s="206">
        <v>1</v>
      </c>
      <c r="K640" s="206"/>
    </row>
    <row r="641" spans="1:11" x14ac:dyDescent="0.25">
      <c r="A641" s="15"/>
      <c r="B641" s="68" t="s">
        <v>669</v>
      </c>
      <c r="C641" s="3" t="s">
        <v>20</v>
      </c>
      <c r="D641" s="4" t="s">
        <v>19</v>
      </c>
      <c r="E641" s="279">
        <f>E640</f>
        <v>28</v>
      </c>
      <c r="F641" s="12"/>
      <c r="G641" s="240">
        <f t="shared" si="175"/>
        <v>0</v>
      </c>
      <c r="H641" s="206">
        <f>H640</f>
        <v>10</v>
      </c>
      <c r="I641" s="206">
        <f>I640</f>
        <v>17</v>
      </c>
      <c r="J641" s="206">
        <f>J640</f>
        <v>1</v>
      </c>
      <c r="K641" s="206">
        <f>K640</f>
        <v>0</v>
      </c>
    </row>
    <row r="642" spans="1:11" x14ac:dyDescent="0.25">
      <c r="A642" s="15"/>
      <c r="B642" s="6"/>
      <c r="C642" s="3"/>
      <c r="D642" s="4"/>
      <c r="E642" s="11"/>
      <c r="F642" s="12"/>
      <c r="G642" s="240"/>
      <c r="H642" s="206"/>
      <c r="I642" s="206"/>
      <c r="J642" s="206"/>
      <c r="K642" s="206"/>
    </row>
    <row r="643" spans="1:11" x14ac:dyDescent="0.25">
      <c r="A643" s="15" t="s">
        <v>61</v>
      </c>
      <c r="B643" s="14" t="s">
        <v>673</v>
      </c>
      <c r="C643" s="3" t="s">
        <v>18</v>
      </c>
      <c r="D643" s="4" t="s">
        <v>19</v>
      </c>
      <c r="E643" s="11">
        <f>H643+I643+J643+K643</f>
        <v>10</v>
      </c>
      <c r="F643" s="12"/>
      <c r="G643" s="240">
        <f t="shared" ref="G643:G644" si="176">IF(E643=0,"Rate Only",E643*F643)</f>
        <v>0</v>
      </c>
      <c r="H643" s="206">
        <v>8</v>
      </c>
      <c r="I643" s="206"/>
      <c r="J643" s="206">
        <v>2</v>
      </c>
      <c r="K643" s="206"/>
    </row>
    <row r="644" spans="1:11" x14ac:dyDescent="0.25">
      <c r="A644" s="15"/>
      <c r="B644" s="68" t="s">
        <v>675</v>
      </c>
      <c r="C644" s="3" t="s">
        <v>20</v>
      </c>
      <c r="D644" s="4" t="s">
        <v>19</v>
      </c>
      <c r="E644" s="11">
        <f>E643</f>
        <v>10</v>
      </c>
      <c r="F644" s="12"/>
      <c r="G644" s="240">
        <f t="shared" si="176"/>
        <v>0</v>
      </c>
      <c r="H644" s="206">
        <f>H643</f>
        <v>8</v>
      </c>
      <c r="I644" s="206">
        <f>I643</f>
        <v>0</v>
      </c>
      <c r="J644" s="206">
        <f>J643</f>
        <v>2</v>
      </c>
      <c r="K644" s="206">
        <f>K643</f>
        <v>0</v>
      </c>
    </row>
    <row r="645" spans="1:11" x14ac:dyDescent="0.25">
      <c r="A645" s="15"/>
      <c r="B645" s="68"/>
      <c r="C645" s="3"/>
      <c r="D645" s="4"/>
      <c r="E645" s="11"/>
      <c r="F645" s="12"/>
      <c r="G645" s="240"/>
      <c r="H645" s="206"/>
      <c r="I645" s="206"/>
      <c r="J645" s="206"/>
      <c r="K645" s="206"/>
    </row>
    <row r="646" spans="1:11" x14ac:dyDescent="0.25">
      <c r="A646" s="15" t="s">
        <v>62</v>
      </c>
      <c r="B646" s="14" t="s">
        <v>674</v>
      </c>
      <c r="C646" s="3" t="s">
        <v>18</v>
      </c>
      <c r="D646" s="4" t="s">
        <v>19</v>
      </c>
      <c r="E646" s="11">
        <f>H646+I646+J646+K646</f>
        <v>0</v>
      </c>
      <c r="F646" s="12"/>
      <c r="G646" s="240" t="str">
        <f t="shared" ref="G646:G647" si="177">IF(E646=0,"Rate Only",E646*F646)</f>
        <v>Rate Only</v>
      </c>
      <c r="H646" s="206"/>
      <c r="I646" s="206"/>
      <c r="J646" s="206"/>
      <c r="K646" s="206"/>
    </row>
    <row r="647" spans="1:11" x14ac:dyDescent="0.25">
      <c r="A647" s="15"/>
      <c r="B647" s="68" t="s">
        <v>676</v>
      </c>
      <c r="C647" s="3" t="s">
        <v>20</v>
      </c>
      <c r="D647" s="4" t="s">
        <v>19</v>
      </c>
      <c r="E647" s="11">
        <f>E646</f>
        <v>0</v>
      </c>
      <c r="F647" s="12"/>
      <c r="G647" s="240" t="str">
        <f t="shared" si="177"/>
        <v>Rate Only</v>
      </c>
      <c r="H647" s="206">
        <f>H646</f>
        <v>0</v>
      </c>
      <c r="I647" s="206">
        <f>I646</f>
        <v>0</v>
      </c>
      <c r="J647" s="206">
        <f>J646</f>
        <v>0</v>
      </c>
      <c r="K647" s="206">
        <f>K646</f>
        <v>0</v>
      </c>
    </row>
    <row r="648" spans="1:11" x14ac:dyDescent="0.25">
      <c r="A648" s="15"/>
      <c r="B648" s="68"/>
      <c r="C648" s="3"/>
      <c r="D648" s="4"/>
      <c r="E648" s="11"/>
      <c r="F648" s="12"/>
      <c r="G648" s="240"/>
      <c r="H648" s="206"/>
      <c r="I648" s="206"/>
      <c r="J648" s="206"/>
      <c r="K648" s="206"/>
    </row>
    <row r="649" spans="1:11" x14ac:dyDescent="0.25">
      <c r="A649" s="15" t="s">
        <v>63</v>
      </c>
      <c r="B649" s="14" t="s">
        <v>702</v>
      </c>
      <c r="C649" s="3" t="s">
        <v>18</v>
      </c>
      <c r="D649" s="4" t="s">
        <v>19</v>
      </c>
      <c r="E649" s="11">
        <f>H649+I649+J649+K649</f>
        <v>1</v>
      </c>
      <c r="F649" s="12"/>
      <c r="G649" s="240">
        <f t="shared" ref="G649:G650" si="178">IF(E649=0,"Rate Only",E649*F649)</f>
        <v>0</v>
      </c>
      <c r="H649" s="206">
        <v>1</v>
      </c>
      <c r="I649" s="206">
        <v>0</v>
      </c>
      <c r="J649" s="206"/>
      <c r="K649" s="206"/>
    </row>
    <row r="650" spans="1:11" x14ac:dyDescent="0.25">
      <c r="A650" s="15"/>
      <c r="B650" s="68" t="s">
        <v>703</v>
      </c>
      <c r="C650" s="3" t="s">
        <v>20</v>
      </c>
      <c r="D650" s="4" t="s">
        <v>19</v>
      </c>
      <c r="E650" s="11">
        <f>E649</f>
        <v>1</v>
      </c>
      <c r="F650" s="12"/>
      <c r="G650" s="240">
        <f t="shared" si="178"/>
        <v>0</v>
      </c>
      <c r="H650" s="206">
        <f>H649</f>
        <v>1</v>
      </c>
      <c r="I650" s="206">
        <f>I649</f>
        <v>0</v>
      </c>
      <c r="J650" s="206">
        <f>J649</f>
        <v>0</v>
      </c>
      <c r="K650" s="206">
        <f>K649</f>
        <v>0</v>
      </c>
    </row>
    <row r="651" spans="1:11" x14ac:dyDescent="0.25">
      <c r="A651" s="15"/>
      <c r="B651" s="6"/>
      <c r="C651" s="3"/>
      <c r="D651" s="4"/>
      <c r="E651" s="11"/>
      <c r="F651" s="12"/>
      <c r="G651" s="240"/>
      <c r="H651" s="206"/>
      <c r="I651" s="206"/>
      <c r="J651" s="206"/>
      <c r="K651" s="206"/>
    </row>
    <row r="652" spans="1:11" x14ac:dyDescent="0.25">
      <c r="A652" s="15" t="s">
        <v>64</v>
      </c>
      <c r="B652" s="14" t="s">
        <v>678</v>
      </c>
      <c r="C652" s="3" t="s">
        <v>18</v>
      </c>
      <c r="D652" s="4" t="s">
        <v>19</v>
      </c>
      <c r="E652" s="11">
        <f>H652+I652+J652+K652</f>
        <v>174</v>
      </c>
      <c r="F652" s="12"/>
      <c r="G652" s="240">
        <f t="shared" ref="G652:G653" si="179">IF(E652=0,"Rate Only",E652*F652)</f>
        <v>0</v>
      </c>
      <c r="H652" s="206">
        <v>166</v>
      </c>
      <c r="I652" s="206">
        <v>4</v>
      </c>
      <c r="J652" s="206">
        <v>4</v>
      </c>
      <c r="K652" s="206"/>
    </row>
    <row r="653" spans="1:11" x14ac:dyDescent="0.25">
      <c r="A653" s="15"/>
      <c r="B653" s="68" t="s">
        <v>677</v>
      </c>
      <c r="C653" s="3" t="s">
        <v>20</v>
      </c>
      <c r="D653" s="4" t="s">
        <v>19</v>
      </c>
      <c r="E653" s="11">
        <f>E652</f>
        <v>174</v>
      </c>
      <c r="F653" s="12"/>
      <c r="G653" s="240">
        <f t="shared" si="179"/>
        <v>0</v>
      </c>
      <c r="H653" s="206">
        <f>H652</f>
        <v>166</v>
      </c>
      <c r="I653" s="206">
        <f>I652</f>
        <v>4</v>
      </c>
      <c r="J653" s="206">
        <f>J652</f>
        <v>4</v>
      </c>
      <c r="K653" s="206">
        <f>K652</f>
        <v>0</v>
      </c>
    </row>
    <row r="654" spans="1:11" x14ac:dyDescent="0.25">
      <c r="A654" s="15"/>
      <c r="B654" s="6"/>
      <c r="C654" s="3"/>
      <c r="D654" s="4"/>
      <c r="E654" s="11"/>
      <c r="F654" s="12"/>
      <c r="G654" s="240"/>
      <c r="H654" s="206"/>
      <c r="I654" s="206"/>
      <c r="J654" s="206"/>
      <c r="K654" s="206"/>
    </row>
    <row r="655" spans="1:11" x14ac:dyDescent="0.25">
      <c r="A655" s="15" t="s">
        <v>370</v>
      </c>
      <c r="B655" s="14" t="s">
        <v>679</v>
      </c>
      <c r="C655" s="3" t="s">
        <v>18</v>
      </c>
      <c r="D655" s="4" t="s">
        <v>19</v>
      </c>
      <c r="E655" s="11">
        <f>H655+I655+J655+K655</f>
        <v>150</v>
      </c>
      <c r="F655" s="12"/>
      <c r="G655" s="240">
        <f t="shared" ref="G655:G656" si="180">IF(E655=0,"Rate Only",E655*F655)</f>
        <v>0</v>
      </c>
      <c r="H655" s="206">
        <v>150</v>
      </c>
      <c r="I655" s="206"/>
      <c r="J655" s="206"/>
      <c r="K655" s="206"/>
    </row>
    <row r="656" spans="1:11" x14ac:dyDescent="0.25">
      <c r="A656" s="15"/>
      <c r="B656" s="68" t="s">
        <v>681</v>
      </c>
      <c r="C656" s="3" t="s">
        <v>20</v>
      </c>
      <c r="D656" s="4" t="s">
        <v>19</v>
      </c>
      <c r="E656" s="11">
        <f>E655</f>
        <v>150</v>
      </c>
      <c r="F656" s="12"/>
      <c r="G656" s="240">
        <f t="shared" si="180"/>
        <v>0</v>
      </c>
      <c r="H656" s="206">
        <f>H655</f>
        <v>150</v>
      </c>
      <c r="I656" s="206">
        <f>I655</f>
        <v>0</v>
      </c>
      <c r="J656" s="206">
        <f>J655</f>
        <v>0</v>
      </c>
      <c r="K656" s="206">
        <f>K655</f>
        <v>0</v>
      </c>
    </row>
    <row r="657" spans="1:11" x14ac:dyDescent="0.25">
      <c r="A657" s="15"/>
      <c r="B657" s="6"/>
      <c r="C657" s="3"/>
      <c r="D657" s="4"/>
      <c r="E657" s="11"/>
      <c r="F657" s="12"/>
      <c r="G657" s="240"/>
      <c r="H657" s="206"/>
      <c r="I657" s="206"/>
      <c r="J657" s="206"/>
      <c r="K657" s="206"/>
    </row>
    <row r="658" spans="1:11" x14ac:dyDescent="0.25">
      <c r="A658" s="15" t="s">
        <v>65</v>
      </c>
      <c r="B658" s="14" t="s">
        <v>680</v>
      </c>
      <c r="C658" s="3" t="s">
        <v>18</v>
      </c>
      <c r="D658" s="4" t="s">
        <v>19</v>
      </c>
      <c r="E658" s="11">
        <f>H658+I658+J658+K658</f>
        <v>0</v>
      </c>
      <c r="F658" s="12"/>
      <c r="G658" s="240" t="str">
        <f t="shared" ref="G658:G659" si="181">IF(E658=0,"Rate Only",E658*F658)</f>
        <v>Rate Only</v>
      </c>
      <c r="H658" s="206"/>
      <c r="I658" s="206"/>
      <c r="J658" s="206"/>
      <c r="K658" s="206"/>
    </row>
    <row r="659" spans="1:11" x14ac:dyDescent="0.25">
      <c r="A659" s="15"/>
      <c r="B659" s="68" t="s">
        <v>369</v>
      </c>
      <c r="C659" s="3" t="s">
        <v>20</v>
      </c>
      <c r="D659" s="4" t="s">
        <v>19</v>
      </c>
      <c r="E659" s="11">
        <f>E658</f>
        <v>0</v>
      </c>
      <c r="F659" s="12"/>
      <c r="G659" s="240" t="str">
        <f t="shared" si="181"/>
        <v>Rate Only</v>
      </c>
      <c r="H659" s="206">
        <f>H658</f>
        <v>0</v>
      </c>
      <c r="I659" s="206">
        <f>I658</f>
        <v>0</v>
      </c>
      <c r="J659" s="206">
        <f>J658</f>
        <v>0</v>
      </c>
      <c r="K659" s="206">
        <f>K658</f>
        <v>0</v>
      </c>
    </row>
    <row r="660" spans="1:11" x14ac:dyDescent="0.25">
      <c r="A660" s="15"/>
      <c r="B660" s="6"/>
      <c r="C660" s="3"/>
      <c r="D660" s="4"/>
      <c r="E660" s="11"/>
      <c r="F660" s="12"/>
      <c r="G660" s="240"/>
      <c r="H660" s="206"/>
      <c r="I660" s="206"/>
      <c r="J660" s="206"/>
      <c r="K660" s="206"/>
    </row>
    <row r="661" spans="1:11" x14ac:dyDescent="0.25">
      <c r="A661" s="15" t="s">
        <v>374</v>
      </c>
      <c r="B661" s="14" t="s">
        <v>682</v>
      </c>
      <c r="C661" s="3" t="s">
        <v>18</v>
      </c>
      <c r="D661" s="4" t="s">
        <v>19</v>
      </c>
      <c r="E661" s="11">
        <f>H661+I661+J661+K661</f>
        <v>150</v>
      </c>
      <c r="F661" s="12"/>
      <c r="G661" s="240">
        <f t="shared" ref="G661:G662" si="182">IF(E661=0,"Rate Only",E661*F661)</f>
        <v>0</v>
      </c>
      <c r="H661" s="206">
        <v>150</v>
      </c>
      <c r="I661" s="206"/>
      <c r="J661" s="206"/>
      <c r="K661" s="206"/>
    </row>
    <row r="662" spans="1:11" x14ac:dyDescent="0.25">
      <c r="A662" s="15"/>
      <c r="B662" s="68" t="s">
        <v>683</v>
      </c>
      <c r="C662" s="3" t="s">
        <v>20</v>
      </c>
      <c r="D662" s="4" t="s">
        <v>19</v>
      </c>
      <c r="E662" s="11">
        <f>E661</f>
        <v>150</v>
      </c>
      <c r="F662" s="12"/>
      <c r="G662" s="240">
        <f t="shared" si="182"/>
        <v>0</v>
      </c>
      <c r="H662" s="206">
        <f>H661</f>
        <v>150</v>
      </c>
      <c r="I662" s="206">
        <f>I661</f>
        <v>0</v>
      </c>
      <c r="J662" s="206">
        <f>J661</f>
        <v>0</v>
      </c>
      <c r="K662" s="206">
        <f>K661</f>
        <v>0</v>
      </c>
    </row>
    <row r="663" spans="1:11" x14ac:dyDescent="0.25">
      <c r="A663" s="15"/>
      <c r="B663" s="6"/>
      <c r="C663" s="3"/>
      <c r="D663" s="4"/>
      <c r="E663" s="11"/>
      <c r="F663" s="12"/>
      <c r="G663" s="240"/>
      <c r="H663" s="206"/>
      <c r="I663" s="206"/>
      <c r="J663" s="206"/>
      <c r="K663" s="206"/>
    </row>
    <row r="664" spans="1:11" x14ac:dyDescent="0.25">
      <c r="A664" s="15" t="s">
        <v>375</v>
      </c>
      <c r="B664" s="14" t="s">
        <v>371</v>
      </c>
      <c r="C664" s="3" t="s">
        <v>18</v>
      </c>
      <c r="D664" s="4" t="s">
        <v>19</v>
      </c>
      <c r="E664" s="11">
        <f>H664+I664+J664+K664</f>
        <v>0</v>
      </c>
      <c r="F664" s="12"/>
      <c r="G664" s="240" t="str">
        <f t="shared" ref="G664:G665" si="183">IF(E664=0,"Rate Only",E664*F664)</f>
        <v>Rate Only</v>
      </c>
      <c r="H664" s="206"/>
      <c r="I664" s="206"/>
      <c r="J664" s="206"/>
      <c r="K664" s="206"/>
    </row>
    <row r="665" spans="1:11" x14ac:dyDescent="0.25">
      <c r="A665" s="15"/>
      <c r="B665" s="216" t="s">
        <v>684</v>
      </c>
      <c r="C665" s="3" t="s">
        <v>20</v>
      </c>
      <c r="D665" s="4" t="s">
        <v>19</v>
      </c>
      <c r="E665" s="11">
        <f>E664</f>
        <v>0</v>
      </c>
      <c r="F665" s="12"/>
      <c r="G665" s="240" t="str">
        <f t="shared" si="183"/>
        <v>Rate Only</v>
      </c>
      <c r="H665" s="206">
        <f>H664</f>
        <v>0</v>
      </c>
      <c r="I665" s="206">
        <f>I664</f>
        <v>0</v>
      </c>
      <c r="J665" s="206">
        <f>J664</f>
        <v>0</v>
      </c>
      <c r="K665" s="206">
        <f>K664</f>
        <v>0</v>
      </c>
    </row>
    <row r="666" spans="1:11" x14ac:dyDescent="0.25">
      <c r="A666" s="15"/>
      <c r="B666" s="63"/>
      <c r="C666" s="3"/>
      <c r="D666" s="4"/>
      <c r="E666" s="11"/>
      <c r="F666" s="12"/>
      <c r="G666" s="240"/>
      <c r="H666" s="206"/>
      <c r="I666" s="206"/>
      <c r="J666" s="206"/>
      <c r="K666" s="206"/>
    </row>
    <row r="667" spans="1:11" x14ac:dyDescent="0.25">
      <c r="A667" s="15" t="s">
        <v>88</v>
      </c>
      <c r="B667" s="14" t="s">
        <v>372</v>
      </c>
      <c r="C667" s="3" t="s">
        <v>18</v>
      </c>
      <c r="D667" s="4" t="s">
        <v>19</v>
      </c>
      <c r="E667" s="11">
        <f>H667+I667+J667+K667</f>
        <v>28</v>
      </c>
      <c r="F667" s="12"/>
      <c r="G667" s="240">
        <f t="shared" ref="G667:G668" si="184">IF(E667=0,"Rate Only",E667*F667)</f>
        <v>0</v>
      </c>
      <c r="H667" s="206">
        <v>22</v>
      </c>
      <c r="I667" s="206">
        <v>6</v>
      </c>
      <c r="J667" s="206"/>
      <c r="K667" s="206"/>
    </row>
    <row r="668" spans="1:11" x14ac:dyDescent="0.25">
      <c r="A668" s="15"/>
      <c r="B668" s="216" t="s">
        <v>684</v>
      </c>
      <c r="C668" s="3" t="s">
        <v>20</v>
      </c>
      <c r="D668" s="4" t="s">
        <v>19</v>
      </c>
      <c r="E668" s="11">
        <f>E667</f>
        <v>28</v>
      </c>
      <c r="F668" s="12"/>
      <c r="G668" s="240">
        <f t="shared" si="184"/>
        <v>0</v>
      </c>
      <c r="H668" s="206">
        <f>H667</f>
        <v>22</v>
      </c>
      <c r="I668" s="206">
        <f>I667</f>
        <v>6</v>
      </c>
      <c r="J668" s="206">
        <f>J667</f>
        <v>0</v>
      </c>
      <c r="K668" s="206">
        <f>K667</f>
        <v>0</v>
      </c>
    </row>
    <row r="669" spans="1:11" x14ac:dyDescent="0.25">
      <c r="A669" s="15"/>
      <c r="B669" s="14"/>
      <c r="C669" s="3"/>
      <c r="D669" s="4"/>
      <c r="E669" s="11"/>
      <c r="F669" s="12"/>
      <c r="G669" s="240"/>
      <c r="H669" s="206"/>
      <c r="I669" s="206"/>
      <c r="J669" s="206"/>
      <c r="K669" s="206"/>
    </row>
    <row r="670" spans="1:11" x14ac:dyDescent="0.25">
      <c r="A670" s="15" t="s">
        <v>92</v>
      </c>
      <c r="B670" s="14" t="s">
        <v>687</v>
      </c>
      <c r="C670" s="3" t="s">
        <v>18</v>
      </c>
      <c r="D670" s="4" t="s">
        <v>19</v>
      </c>
      <c r="E670" s="11">
        <f>H670+I670+J670+K670</f>
        <v>10</v>
      </c>
      <c r="F670" s="12"/>
      <c r="G670" s="240">
        <f t="shared" ref="G670:G671" si="185">IF(E670=0,"Rate Only",E670*F670)</f>
        <v>0</v>
      </c>
      <c r="H670" s="206">
        <v>8</v>
      </c>
      <c r="I670" s="206">
        <v>1</v>
      </c>
      <c r="J670" s="206">
        <v>1</v>
      </c>
      <c r="K670" s="206"/>
    </row>
    <row r="671" spans="1:11" x14ac:dyDescent="0.25">
      <c r="A671" s="15"/>
      <c r="B671" s="216" t="s">
        <v>706</v>
      </c>
      <c r="C671" s="3" t="s">
        <v>20</v>
      </c>
      <c r="D671" s="4" t="s">
        <v>19</v>
      </c>
      <c r="E671" s="11">
        <f>E670</f>
        <v>10</v>
      </c>
      <c r="F671" s="12"/>
      <c r="G671" s="240">
        <f t="shared" si="185"/>
        <v>0</v>
      </c>
      <c r="H671" s="206">
        <f>H670</f>
        <v>8</v>
      </c>
      <c r="I671" s="206">
        <f>I670</f>
        <v>1</v>
      </c>
      <c r="J671" s="206">
        <f>J670</f>
        <v>1</v>
      </c>
      <c r="K671" s="206">
        <f>K670</f>
        <v>0</v>
      </c>
    </row>
    <row r="672" spans="1:11" x14ac:dyDescent="0.25">
      <c r="A672" s="15"/>
      <c r="B672" s="14"/>
      <c r="C672" s="3"/>
      <c r="D672" s="4"/>
      <c r="E672" s="11"/>
      <c r="F672" s="12"/>
      <c r="G672" s="240"/>
      <c r="H672" s="206"/>
      <c r="I672" s="206"/>
      <c r="J672" s="206"/>
      <c r="K672" s="206"/>
    </row>
    <row r="673" spans="1:11" x14ac:dyDescent="0.25">
      <c r="A673" s="15" t="s">
        <v>377</v>
      </c>
      <c r="B673" s="14" t="s">
        <v>686</v>
      </c>
      <c r="C673" s="3" t="s">
        <v>18</v>
      </c>
      <c r="D673" s="4" t="s">
        <v>19</v>
      </c>
      <c r="E673" s="11">
        <f>H673+I673+J673+K673</f>
        <v>2</v>
      </c>
      <c r="F673" s="12"/>
      <c r="G673" s="240">
        <f t="shared" ref="G673:G674" si="186">IF(E673=0,"Rate Only",E673*F673)</f>
        <v>0</v>
      </c>
      <c r="H673" s="206"/>
      <c r="I673" s="206">
        <v>2</v>
      </c>
      <c r="J673" s="206"/>
      <c r="K673" s="206"/>
    </row>
    <row r="674" spans="1:11" x14ac:dyDescent="0.25">
      <c r="A674" s="15"/>
      <c r="B674" s="216" t="s">
        <v>700</v>
      </c>
      <c r="C674" s="3" t="s">
        <v>20</v>
      </c>
      <c r="D674" s="4" t="s">
        <v>19</v>
      </c>
      <c r="E674" s="11">
        <f>E673</f>
        <v>2</v>
      </c>
      <c r="F674" s="12"/>
      <c r="G674" s="240">
        <f t="shared" si="186"/>
        <v>0</v>
      </c>
      <c r="H674" s="206">
        <f>H673</f>
        <v>0</v>
      </c>
      <c r="I674" s="206">
        <f>I673</f>
        <v>2</v>
      </c>
      <c r="J674" s="206">
        <f>J673</f>
        <v>0</v>
      </c>
      <c r="K674" s="206">
        <f>K673</f>
        <v>0</v>
      </c>
    </row>
    <row r="675" spans="1:11" x14ac:dyDescent="0.25">
      <c r="A675" s="15"/>
      <c r="B675" s="14"/>
      <c r="C675" s="3"/>
      <c r="D675" s="4"/>
      <c r="E675" s="11"/>
      <c r="F675" s="12"/>
      <c r="G675" s="240"/>
      <c r="H675" s="206"/>
      <c r="I675" s="206"/>
      <c r="J675" s="206"/>
      <c r="K675" s="206"/>
    </row>
    <row r="676" spans="1:11" x14ac:dyDescent="0.25">
      <c r="A676" s="15" t="s">
        <v>477</v>
      </c>
      <c r="B676" s="14" t="s">
        <v>685</v>
      </c>
      <c r="C676" s="3" t="s">
        <v>18</v>
      </c>
      <c r="D676" s="4" t="s">
        <v>19</v>
      </c>
      <c r="E676" s="11">
        <f>H676+I676+J676+K676</f>
        <v>12</v>
      </c>
      <c r="F676" s="12"/>
      <c r="G676" s="240">
        <f t="shared" ref="G676:G677" si="187">IF(E676=0,"Rate Only",E676*F676)</f>
        <v>0</v>
      </c>
      <c r="H676" s="206"/>
      <c r="I676" s="206">
        <v>8</v>
      </c>
      <c r="J676" s="206">
        <v>4</v>
      </c>
      <c r="K676" s="206"/>
    </row>
    <row r="677" spans="1:11" x14ac:dyDescent="0.25">
      <c r="A677" s="15"/>
      <c r="B677" s="216" t="s">
        <v>701</v>
      </c>
      <c r="C677" s="3" t="s">
        <v>20</v>
      </c>
      <c r="D677" s="4" t="s">
        <v>19</v>
      </c>
      <c r="E677" s="11">
        <f>E676</f>
        <v>12</v>
      </c>
      <c r="F677" s="12"/>
      <c r="G677" s="240">
        <f t="shared" si="187"/>
        <v>0</v>
      </c>
      <c r="H677" s="206">
        <f>H676</f>
        <v>0</v>
      </c>
      <c r="I677" s="206">
        <f>I676</f>
        <v>8</v>
      </c>
      <c r="J677" s="206">
        <f>J676</f>
        <v>4</v>
      </c>
      <c r="K677" s="206">
        <f>K676</f>
        <v>0</v>
      </c>
    </row>
    <row r="678" spans="1:11" x14ac:dyDescent="0.25">
      <c r="A678" s="15"/>
      <c r="B678" s="14"/>
      <c r="C678" s="3"/>
      <c r="D678" s="4"/>
      <c r="E678" s="11"/>
      <c r="F678" s="12"/>
      <c r="G678" s="240"/>
      <c r="H678" s="206"/>
      <c r="I678" s="206"/>
      <c r="J678" s="206"/>
      <c r="K678" s="206"/>
    </row>
    <row r="679" spans="1:11" x14ac:dyDescent="0.25">
      <c r="A679" s="15" t="s">
        <v>378</v>
      </c>
      <c r="B679" s="14" t="s">
        <v>704</v>
      </c>
      <c r="C679" s="3" t="s">
        <v>18</v>
      </c>
      <c r="D679" s="4" t="s">
        <v>19</v>
      </c>
      <c r="E679" s="11">
        <f>H679+I679+J679+K679</f>
        <v>5</v>
      </c>
      <c r="F679" s="12"/>
      <c r="G679" s="240">
        <f t="shared" ref="G679:G680" si="188">IF(E679=0,"Rate Only",E679*F679)</f>
        <v>0</v>
      </c>
      <c r="H679" s="206">
        <v>5</v>
      </c>
      <c r="I679" s="206"/>
      <c r="J679" s="206"/>
      <c r="K679" s="206"/>
    </row>
    <row r="680" spans="1:11" x14ac:dyDescent="0.25">
      <c r="A680" s="15"/>
      <c r="B680" s="68" t="s">
        <v>705</v>
      </c>
      <c r="C680" s="3" t="s">
        <v>20</v>
      </c>
      <c r="D680" s="4" t="s">
        <v>19</v>
      </c>
      <c r="E680" s="11">
        <f>E679</f>
        <v>5</v>
      </c>
      <c r="F680" s="12"/>
      <c r="G680" s="240">
        <f t="shared" si="188"/>
        <v>0</v>
      </c>
      <c r="H680" s="206">
        <f>H679</f>
        <v>5</v>
      </c>
      <c r="I680" s="206">
        <f>I679</f>
        <v>0</v>
      </c>
      <c r="J680" s="206">
        <f>J679</f>
        <v>0</v>
      </c>
      <c r="K680" s="206">
        <f>K679</f>
        <v>0</v>
      </c>
    </row>
    <row r="681" spans="1:11" x14ac:dyDescent="0.25">
      <c r="A681" s="15"/>
      <c r="B681" s="14"/>
      <c r="C681" s="3"/>
      <c r="D681" s="4"/>
      <c r="E681" s="11"/>
      <c r="F681" s="12"/>
      <c r="G681" s="240"/>
      <c r="H681" s="206"/>
      <c r="I681" s="206"/>
      <c r="J681" s="206"/>
      <c r="K681" s="206"/>
    </row>
    <row r="682" spans="1:11" x14ac:dyDescent="0.25">
      <c r="A682" s="15" t="s">
        <v>724</v>
      </c>
      <c r="B682" s="14" t="s">
        <v>694</v>
      </c>
      <c r="C682" s="3" t="s">
        <v>18</v>
      </c>
      <c r="D682" s="4" t="s">
        <v>19</v>
      </c>
      <c r="E682" s="11">
        <f>(H682+I682+J682+K682)*1.2</f>
        <v>738</v>
      </c>
      <c r="F682" s="12"/>
      <c r="G682" s="240">
        <f t="shared" ref="G682:G683" si="189">IF(E682=0,"Rate Only",E682*F682)</f>
        <v>0</v>
      </c>
      <c r="H682" s="206">
        <f>H688</f>
        <v>556</v>
      </c>
      <c r="I682" s="206">
        <f t="shared" ref="I682:K682" si="190">I688</f>
        <v>40</v>
      </c>
      <c r="J682" s="206">
        <f t="shared" si="190"/>
        <v>19</v>
      </c>
      <c r="K682" s="206">
        <f t="shared" si="190"/>
        <v>0</v>
      </c>
    </row>
    <row r="683" spans="1:11" x14ac:dyDescent="0.25">
      <c r="A683" s="15"/>
      <c r="B683" s="216" t="s">
        <v>695</v>
      </c>
      <c r="C683" s="3" t="s">
        <v>20</v>
      </c>
      <c r="D683" s="4" t="s">
        <v>19</v>
      </c>
      <c r="E683" s="11">
        <f>E682</f>
        <v>738</v>
      </c>
      <c r="F683" s="12"/>
      <c r="G683" s="240">
        <f t="shared" si="189"/>
        <v>0</v>
      </c>
      <c r="H683" s="206">
        <f>H682</f>
        <v>556</v>
      </c>
      <c r="I683" s="206">
        <f>I682</f>
        <v>40</v>
      </c>
      <c r="J683" s="206">
        <f>J682</f>
        <v>19</v>
      </c>
      <c r="K683" s="206">
        <f>K682</f>
        <v>0</v>
      </c>
    </row>
    <row r="684" spans="1:11" x14ac:dyDescent="0.25">
      <c r="A684" s="15"/>
      <c r="B684" s="14"/>
      <c r="C684" s="3"/>
      <c r="D684" s="4"/>
      <c r="E684" s="11"/>
      <c r="F684" s="12"/>
      <c r="G684" s="240"/>
      <c r="H684" s="206"/>
      <c r="I684" s="206"/>
      <c r="J684" s="206"/>
      <c r="K684" s="206"/>
    </row>
    <row r="685" spans="1:11" x14ac:dyDescent="0.25">
      <c r="A685" s="15" t="s">
        <v>725</v>
      </c>
      <c r="B685" s="14" t="s">
        <v>696</v>
      </c>
      <c r="C685" s="3" t="s">
        <v>18</v>
      </c>
      <c r="D685" s="4" t="s">
        <v>19</v>
      </c>
      <c r="E685" s="11">
        <f>H685+I685+J685+K685+5</f>
        <v>7</v>
      </c>
      <c r="F685" s="12"/>
      <c r="G685" s="240">
        <f t="shared" ref="G685:G686" si="191">IF(E685=0,"Rate Only",E685*F685)</f>
        <v>0</v>
      </c>
      <c r="H685" s="206">
        <f>H673</f>
        <v>0</v>
      </c>
      <c r="I685" s="206">
        <f t="shared" ref="I685:K685" si="192">I673</f>
        <v>2</v>
      </c>
      <c r="J685" s="206">
        <f t="shared" si="192"/>
        <v>0</v>
      </c>
      <c r="K685" s="206">
        <f t="shared" si="192"/>
        <v>0</v>
      </c>
    </row>
    <row r="686" spans="1:11" x14ac:dyDescent="0.25">
      <c r="A686" s="15"/>
      <c r="B686" s="216" t="s">
        <v>698</v>
      </c>
      <c r="C686" s="3" t="s">
        <v>20</v>
      </c>
      <c r="D686" s="4" t="s">
        <v>19</v>
      </c>
      <c r="E686" s="11">
        <f>E685</f>
        <v>7</v>
      </c>
      <c r="F686" s="12"/>
      <c r="G686" s="240">
        <f t="shared" si="191"/>
        <v>0</v>
      </c>
      <c r="H686" s="206">
        <f>H685</f>
        <v>0</v>
      </c>
      <c r="I686" s="206">
        <f>I685</f>
        <v>2</v>
      </c>
      <c r="J686" s="206">
        <f>J685</f>
        <v>0</v>
      </c>
      <c r="K686" s="206">
        <f>K685</f>
        <v>0</v>
      </c>
    </row>
    <row r="687" spans="1:11" x14ac:dyDescent="0.25">
      <c r="A687" s="15"/>
      <c r="B687" s="14"/>
      <c r="C687" s="3"/>
      <c r="D687" s="4"/>
      <c r="E687" s="11"/>
      <c r="F687" s="12"/>
      <c r="G687" s="240"/>
      <c r="H687" s="206"/>
      <c r="I687" s="206"/>
      <c r="J687" s="206"/>
      <c r="K687" s="206"/>
    </row>
    <row r="688" spans="1:11" x14ac:dyDescent="0.25">
      <c r="A688" s="15" t="s">
        <v>726</v>
      </c>
      <c r="B688" s="14" t="s">
        <v>697</v>
      </c>
      <c r="C688" s="3" t="s">
        <v>18</v>
      </c>
      <c r="D688" s="4" t="s">
        <v>19</v>
      </c>
      <c r="E688" s="11">
        <f>H688+I688+J688+K688+10</f>
        <v>625</v>
      </c>
      <c r="F688" s="12"/>
      <c r="G688" s="240">
        <f t="shared" ref="G688:G689" si="193">IF(E688=0,"Rate Only",E688*F688)</f>
        <v>0</v>
      </c>
      <c r="H688" s="206">
        <f>H637+H640+H643+H646+H649+H652+H655+H658+H661+H664+H667+H670+H676</f>
        <v>556</v>
      </c>
      <c r="I688" s="206">
        <f t="shared" ref="I688:K688" si="194">I637+I640+I643+I646+I649+I652+I655+I658+I661+I664+I667+I670+I676</f>
        <v>40</v>
      </c>
      <c r="J688" s="206">
        <f t="shared" si="194"/>
        <v>19</v>
      </c>
      <c r="K688" s="206">
        <f t="shared" si="194"/>
        <v>0</v>
      </c>
    </row>
    <row r="689" spans="1:11" x14ac:dyDescent="0.25">
      <c r="A689" s="15"/>
      <c r="B689" s="216" t="s">
        <v>699</v>
      </c>
      <c r="C689" s="3" t="s">
        <v>20</v>
      </c>
      <c r="D689" s="4" t="s">
        <v>19</v>
      </c>
      <c r="E689" s="11">
        <f>E688</f>
        <v>625</v>
      </c>
      <c r="F689" s="12"/>
      <c r="G689" s="240">
        <f t="shared" si="193"/>
        <v>0</v>
      </c>
      <c r="H689" s="206">
        <f>H688</f>
        <v>556</v>
      </c>
      <c r="I689" s="206">
        <f>I688</f>
        <v>40</v>
      </c>
      <c r="J689" s="206">
        <f>J688</f>
        <v>19</v>
      </c>
      <c r="K689" s="206">
        <f>K688</f>
        <v>0</v>
      </c>
    </row>
    <row r="690" spans="1:11" x14ac:dyDescent="0.25">
      <c r="A690" s="15"/>
      <c r="B690" s="14"/>
      <c r="C690" s="3"/>
      <c r="D690" s="4"/>
      <c r="E690" s="11"/>
      <c r="F690" s="12"/>
      <c r="G690" s="240"/>
      <c r="H690" s="206"/>
      <c r="I690" s="206"/>
      <c r="J690" s="206"/>
      <c r="K690" s="206"/>
    </row>
    <row r="691" spans="1:11" ht="19.5" customHeight="1" x14ac:dyDescent="0.25">
      <c r="A691" s="15" t="s">
        <v>133</v>
      </c>
      <c r="B691" s="23" t="s">
        <v>688</v>
      </c>
      <c r="C691" s="3"/>
      <c r="D691" s="4"/>
      <c r="E691" s="11"/>
      <c r="F691" s="12"/>
      <c r="G691" s="240"/>
      <c r="H691" s="206"/>
      <c r="I691" s="206"/>
      <c r="J691" s="206"/>
      <c r="K691" s="206"/>
    </row>
    <row r="692" spans="1:11" ht="14.25" customHeight="1" x14ac:dyDescent="0.25">
      <c r="A692" s="15"/>
      <c r="B692" s="23" t="s">
        <v>379</v>
      </c>
      <c r="C692" s="3"/>
      <c r="D692" s="4"/>
      <c r="E692" s="11"/>
      <c r="F692" s="12"/>
      <c r="G692" s="240"/>
      <c r="H692" s="206"/>
      <c r="I692" s="206"/>
      <c r="J692" s="206"/>
      <c r="K692" s="206"/>
    </row>
    <row r="693" spans="1:11" x14ac:dyDescent="0.25">
      <c r="A693" s="15"/>
      <c r="B693" s="6"/>
      <c r="C693" s="3"/>
      <c r="D693" s="4"/>
      <c r="E693" s="11"/>
      <c r="F693" s="12"/>
      <c r="G693" s="240"/>
      <c r="H693" s="206"/>
      <c r="I693" s="206"/>
      <c r="J693" s="206"/>
      <c r="K693" s="206"/>
    </row>
    <row r="694" spans="1:11" x14ac:dyDescent="0.25">
      <c r="A694" s="15" t="s">
        <v>66</v>
      </c>
      <c r="B694" s="7" t="s">
        <v>689</v>
      </c>
      <c r="C694" s="19" t="s">
        <v>18</v>
      </c>
      <c r="D694" s="20" t="s">
        <v>22</v>
      </c>
      <c r="E694" s="11">
        <f>H694+I694+J694+K694+10</f>
        <v>185</v>
      </c>
      <c r="F694" s="12"/>
      <c r="G694" s="240">
        <f t="shared" ref="G694:G695" si="195">IF(E694=0,"Rate Only",E694*F694)</f>
        <v>0</v>
      </c>
      <c r="H694" s="206">
        <v>120</v>
      </c>
      <c r="I694" s="206">
        <v>20</v>
      </c>
      <c r="J694" s="206">
        <v>35</v>
      </c>
      <c r="K694" s="206"/>
    </row>
    <row r="695" spans="1:11" x14ac:dyDescent="0.25">
      <c r="A695" s="15"/>
      <c r="B695" s="6"/>
      <c r="C695" s="19" t="s">
        <v>20</v>
      </c>
      <c r="D695" s="20" t="s">
        <v>22</v>
      </c>
      <c r="E695" s="11">
        <f>E694</f>
        <v>185</v>
      </c>
      <c r="F695" s="12"/>
      <c r="G695" s="240">
        <f t="shared" si="195"/>
        <v>0</v>
      </c>
      <c r="H695" s="206">
        <f>H694</f>
        <v>120</v>
      </c>
      <c r="I695" s="206">
        <f>I694</f>
        <v>20</v>
      </c>
      <c r="J695" s="206">
        <f>J694</f>
        <v>35</v>
      </c>
      <c r="K695" s="206">
        <f>K694</f>
        <v>0</v>
      </c>
    </row>
    <row r="696" spans="1:11" x14ac:dyDescent="0.25">
      <c r="A696" s="15"/>
      <c r="B696" s="6"/>
      <c r="C696" s="3"/>
      <c r="D696" s="4"/>
      <c r="E696" s="11"/>
      <c r="F696" s="12"/>
      <c r="G696" s="240"/>
      <c r="H696" s="206"/>
      <c r="I696" s="206"/>
      <c r="J696" s="206"/>
      <c r="K696" s="206"/>
    </row>
    <row r="697" spans="1:11" x14ac:dyDescent="0.25">
      <c r="A697" s="15" t="s">
        <v>67</v>
      </c>
      <c r="B697" s="14" t="s">
        <v>692</v>
      </c>
      <c r="C697" s="3" t="s">
        <v>18</v>
      </c>
      <c r="D697" s="4" t="s">
        <v>19</v>
      </c>
      <c r="E697" s="11">
        <f>H697+I697+J697+K697</f>
        <v>68</v>
      </c>
      <c r="F697" s="12"/>
      <c r="G697" s="240">
        <f t="shared" ref="G697:G698" si="196">IF(E697=0,"Rate Only",E697*F697)</f>
        <v>0</v>
      </c>
      <c r="H697" s="206">
        <v>43</v>
      </c>
      <c r="I697" s="206">
        <v>9</v>
      </c>
      <c r="J697" s="206">
        <v>16</v>
      </c>
      <c r="K697" s="206"/>
    </row>
    <row r="698" spans="1:11" x14ac:dyDescent="0.25">
      <c r="A698" s="15"/>
      <c r="B698" s="68" t="s">
        <v>690</v>
      </c>
      <c r="C698" s="3" t="s">
        <v>20</v>
      </c>
      <c r="D698" s="4" t="s">
        <v>19</v>
      </c>
      <c r="E698" s="11">
        <f>E697</f>
        <v>68</v>
      </c>
      <c r="F698" s="12"/>
      <c r="G698" s="240">
        <f t="shared" si="196"/>
        <v>0</v>
      </c>
      <c r="H698" s="206">
        <f>H697</f>
        <v>43</v>
      </c>
      <c r="I698" s="206">
        <f>I697</f>
        <v>9</v>
      </c>
      <c r="J698" s="206">
        <f>J697</f>
        <v>16</v>
      </c>
      <c r="K698" s="206">
        <f>K697</f>
        <v>0</v>
      </c>
    </row>
    <row r="699" spans="1:11" x14ac:dyDescent="0.25">
      <c r="A699" s="15"/>
      <c r="B699" s="6"/>
      <c r="C699" s="3"/>
      <c r="D699" s="4"/>
      <c r="E699" s="11"/>
      <c r="F699" s="12"/>
      <c r="G699" s="240"/>
      <c r="H699" s="206"/>
      <c r="I699" s="206"/>
      <c r="J699" s="206"/>
      <c r="K699" s="206"/>
    </row>
    <row r="700" spans="1:11" x14ac:dyDescent="0.25">
      <c r="A700" s="15" t="s">
        <v>68</v>
      </c>
      <c r="B700" s="14" t="s">
        <v>693</v>
      </c>
      <c r="C700" s="3" t="s">
        <v>18</v>
      </c>
      <c r="D700" s="4" t="s">
        <v>19</v>
      </c>
      <c r="E700" s="11">
        <f>H700+I700+J700+K700</f>
        <v>102</v>
      </c>
      <c r="F700" s="12"/>
      <c r="G700" s="240">
        <f t="shared" ref="G700:G701" si="197">IF(E700=0,"Rate Only",E700*F700)</f>
        <v>0</v>
      </c>
      <c r="H700" s="206">
        <v>72</v>
      </c>
      <c r="I700" s="206">
        <v>12</v>
      </c>
      <c r="J700" s="206">
        <v>18</v>
      </c>
      <c r="K700" s="206"/>
    </row>
    <row r="701" spans="1:11" x14ac:dyDescent="0.25">
      <c r="A701" s="15"/>
      <c r="B701" s="68" t="s">
        <v>691</v>
      </c>
      <c r="C701" s="3" t="s">
        <v>20</v>
      </c>
      <c r="D701" s="4" t="s">
        <v>19</v>
      </c>
      <c r="E701" s="11">
        <f>E700</f>
        <v>102</v>
      </c>
      <c r="F701" s="12"/>
      <c r="G701" s="240">
        <f t="shared" si="197"/>
        <v>0</v>
      </c>
      <c r="H701" s="206">
        <f>H700</f>
        <v>72</v>
      </c>
      <c r="I701" s="206">
        <f>I700</f>
        <v>12</v>
      </c>
      <c r="J701" s="206">
        <f>J700</f>
        <v>18</v>
      </c>
      <c r="K701" s="206">
        <f>K700</f>
        <v>0</v>
      </c>
    </row>
    <row r="702" spans="1:11" x14ac:dyDescent="0.25">
      <c r="A702" s="15"/>
      <c r="B702" s="6"/>
      <c r="C702" s="3"/>
      <c r="D702" s="4"/>
      <c r="E702" s="11"/>
      <c r="F702" s="12"/>
      <c r="G702" s="240"/>
      <c r="H702" s="206"/>
      <c r="I702" s="206"/>
      <c r="J702" s="206"/>
      <c r="K702" s="206"/>
    </row>
    <row r="703" spans="1:11" x14ac:dyDescent="0.25">
      <c r="A703" s="15" t="s">
        <v>69</v>
      </c>
      <c r="B703" s="65" t="s">
        <v>380</v>
      </c>
      <c r="C703" s="3" t="s">
        <v>18</v>
      </c>
      <c r="D703" s="4" t="s">
        <v>19</v>
      </c>
      <c r="E703" s="11">
        <f>H703+I703+J703+K703</f>
        <v>55</v>
      </c>
      <c r="F703" s="12"/>
      <c r="G703" s="240">
        <f t="shared" ref="G703:G704" si="198">IF(E703=0,"Rate Only",E703*F703)</f>
        <v>0</v>
      </c>
      <c r="H703" s="206">
        <v>36</v>
      </c>
      <c r="I703" s="206">
        <v>6</v>
      </c>
      <c r="J703" s="206">
        <v>13</v>
      </c>
      <c r="K703" s="206"/>
    </row>
    <row r="704" spans="1:11" x14ac:dyDescent="0.25">
      <c r="A704" s="15"/>
      <c r="B704" s="68" t="s">
        <v>381</v>
      </c>
      <c r="C704" s="3" t="s">
        <v>20</v>
      </c>
      <c r="D704" s="4" t="s">
        <v>19</v>
      </c>
      <c r="E704" s="11">
        <f>E703</f>
        <v>55</v>
      </c>
      <c r="F704" s="12"/>
      <c r="G704" s="240">
        <f t="shared" si="198"/>
        <v>0</v>
      </c>
      <c r="H704" s="206">
        <f>H703</f>
        <v>36</v>
      </c>
      <c r="I704" s="206">
        <f>I703</f>
        <v>6</v>
      </c>
      <c r="J704" s="206">
        <f>J703</f>
        <v>13</v>
      </c>
      <c r="K704" s="206">
        <f>K703</f>
        <v>0</v>
      </c>
    </row>
    <row r="705" spans="1:11" x14ac:dyDescent="0.25">
      <c r="A705" s="15"/>
      <c r="B705" s="6"/>
      <c r="C705" s="3"/>
      <c r="D705" s="4"/>
      <c r="E705" s="11"/>
      <c r="F705" s="12"/>
      <c r="G705" s="240"/>
      <c r="H705" s="206"/>
      <c r="I705" s="206"/>
      <c r="J705" s="206"/>
      <c r="K705" s="206"/>
    </row>
    <row r="706" spans="1:11" x14ac:dyDescent="0.25">
      <c r="A706" s="15" t="s">
        <v>70</v>
      </c>
      <c r="B706" s="14" t="s">
        <v>694</v>
      </c>
      <c r="C706" s="3" t="s">
        <v>18</v>
      </c>
      <c r="D706" s="4" t="s">
        <v>19</v>
      </c>
      <c r="E706" s="11">
        <f>(H706+I706+J706+K706)*1.2</f>
        <v>139.99999999999997</v>
      </c>
      <c r="F706" s="12"/>
      <c r="G706" s="240">
        <f t="shared" ref="G706:G707" si="199">IF(E706=0,"Rate Only",E706*F706)</f>
        <v>0</v>
      </c>
      <c r="H706" s="223">
        <f>H712+H709</f>
        <v>80</v>
      </c>
      <c r="I706" s="223">
        <f t="shared" ref="I706:K706" si="200">I712+I709</f>
        <v>13.333333333333334</v>
      </c>
      <c r="J706" s="223">
        <f t="shared" si="200"/>
        <v>23.333333333333332</v>
      </c>
      <c r="K706" s="223">
        <f t="shared" si="200"/>
        <v>0</v>
      </c>
    </row>
    <row r="707" spans="1:11" x14ac:dyDescent="0.25">
      <c r="A707" s="15"/>
      <c r="B707" s="14" t="s">
        <v>695</v>
      </c>
      <c r="C707" s="3" t="s">
        <v>20</v>
      </c>
      <c r="D707" s="4" t="s">
        <v>19</v>
      </c>
      <c r="E707" s="11">
        <f>E706</f>
        <v>139.99999999999997</v>
      </c>
      <c r="F707" s="12"/>
      <c r="G707" s="240">
        <f t="shared" si="199"/>
        <v>0</v>
      </c>
      <c r="H707" s="223">
        <f>H706</f>
        <v>80</v>
      </c>
      <c r="I707" s="223">
        <f>I706</f>
        <v>13.333333333333334</v>
      </c>
      <c r="J707" s="223">
        <f>J706</f>
        <v>23.333333333333332</v>
      </c>
      <c r="K707" s="223">
        <f>K706</f>
        <v>0</v>
      </c>
    </row>
    <row r="708" spans="1:11" x14ac:dyDescent="0.25">
      <c r="A708" s="15"/>
      <c r="B708" s="14"/>
      <c r="C708" s="3"/>
      <c r="D708" s="4"/>
      <c r="E708" s="11"/>
      <c r="F708" s="12"/>
      <c r="G708" s="240"/>
      <c r="H708" s="206"/>
      <c r="I708" s="206"/>
      <c r="J708" s="206"/>
      <c r="K708" s="206"/>
    </row>
    <row r="709" spans="1:11" x14ac:dyDescent="0.25">
      <c r="A709" s="15" t="s">
        <v>71</v>
      </c>
      <c r="B709" s="14" t="s">
        <v>696</v>
      </c>
      <c r="C709" s="3" t="s">
        <v>18</v>
      </c>
      <c r="D709" s="4" t="s">
        <v>19</v>
      </c>
      <c r="E709" s="11">
        <f>H709+I709+J709+K709+5</f>
        <v>63.333333333333329</v>
      </c>
      <c r="F709" s="12"/>
      <c r="G709" s="240">
        <f t="shared" ref="G709:G710" si="201">IF(E709=0,"Rate Only",E709*F709)</f>
        <v>0</v>
      </c>
      <c r="H709" s="223">
        <f>(H694/3)</f>
        <v>40</v>
      </c>
      <c r="I709" s="223">
        <f t="shared" ref="I709:K709" si="202">(I694/3)</f>
        <v>6.666666666666667</v>
      </c>
      <c r="J709" s="223">
        <f t="shared" si="202"/>
        <v>11.666666666666666</v>
      </c>
      <c r="K709" s="223">
        <f t="shared" si="202"/>
        <v>0</v>
      </c>
    </row>
    <row r="710" spans="1:11" x14ac:dyDescent="0.25">
      <c r="A710" s="15"/>
      <c r="B710" s="14" t="s">
        <v>698</v>
      </c>
      <c r="C710" s="3" t="s">
        <v>20</v>
      </c>
      <c r="D710" s="4" t="s">
        <v>19</v>
      </c>
      <c r="E710" s="11">
        <f>E709</f>
        <v>63.333333333333329</v>
      </c>
      <c r="F710" s="12"/>
      <c r="G710" s="240">
        <f t="shared" si="201"/>
        <v>0</v>
      </c>
      <c r="H710" s="223">
        <f>H709</f>
        <v>40</v>
      </c>
      <c r="I710" s="223">
        <f>I709</f>
        <v>6.666666666666667</v>
      </c>
      <c r="J710" s="223">
        <f>J709</f>
        <v>11.666666666666666</v>
      </c>
      <c r="K710" s="223">
        <f>K709</f>
        <v>0</v>
      </c>
    </row>
    <row r="711" spans="1:11" x14ac:dyDescent="0.25">
      <c r="A711" s="15"/>
      <c r="B711" s="14"/>
      <c r="C711" s="3"/>
      <c r="D711" s="4"/>
      <c r="E711" s="11"/>
      <c r="F711" s="12"/>
      <c r="G711" s="240"/>
      <c r="H711" s="206"/>
      <c r="I711" s="206"/>
      <c r="J711" s="206"/>
      <c r="K711" s="206"/>
    </row>
    <row r="712" spans="1:11" x14ac:dyDescent="0.25">
      <c r="A712" s="15" t="s">
        <v>727</v>
      </c>
      <c r="B712" s="14" t="s">
        <v>697</v>
      </c>
      <c r="C712" s="3" t="s">
        <v>18</v>
      </c>
      <c r="D712" s="4" t="s">
        <v>19</v>
      </c>
      <c r="E712" s="11">
        <f>H712+I712+J712+K712+10</f>
        <v>68.333333333333329</v>
      </c>
      <c r="F712" s="12"/>
      <c r="G712" s="240">
        <f t="shared" ref="G712:G713" si="203">IF(E712=0,"Rate Only",E712*F712)</f>
        <v>0</v>
      </c>
      <c r="H712" s="223">
        <f>(H694/3)</f>
        <v>40</v>
      </c>
      <c r="I712" s="223">
        <f t="shared" ref="I712:K712" si="204">(I694/3)</f>
        <v>6.666666666666667</v>
      </c>
      <c r="J712" s="223">
        <f t="shared" si="204"/>
        <v>11.666666666666666</v>
      </c>
      <c r="K712" s="223">
        <f t="shared" si="204"/>
        <v>0</v>
      </c>
    </row>
    <row r="713" spans="1:11" x14ac:dyDescent="0.25">
      <c r="A713" s="15"/>
      <c r="B713" s="14" t="s">
        <v>699</v>
      </c>
      <c r="C713" s="3" t="s">
        <v>20</v>
      </c>
      <c r="D713" s="4" t="s">
        <v>19</v>
      </c>
      <c r="E713" s="11">
        <f>E712</f>
        <v>68.333333333333329</v>
      </c>
      <c r="F713" s="12"/>
      <c r="G713" s="240">
        <f t="shared" si="203"/>
        <v>0</v>
      </c>
      <c r="H713" s="223">
        <f>H712</f>
        <v>40</v>
      </c>
      <c r="I713" s="223">
        <f>I712</f>
        <v>6.666666666666667</v>
      </c>
      <c r="J713" s="223">
        <f>J712</f>
        <v>11.666666666666666</v>
      </c>
      <c r="K713" s="223">
        <f>K712</f>
        <v>0</v>
      </c>
    </row>
    <row r="714" spans="1:11" x14ac:dyDescent="0.25">
      <c r="A714" s="15"/>
      <c r="B714" s="63"/>
      <c r="C714" s="3"/>
      <c r="D714" s="4"/>
      <c r="E714" s="11"/>
      <c r="F714" s="12"/>
      <c r="G714" s="240"/>
      <c r="H714" s="206"/>
      <c r="I714" s="206"/>
      <c r="J714" s="206"/>
      <c r="K714" s="206"/>
    </row>
    <row r="715" spans="1:11" ht="28.5" customHeight="1" x14ac:dyDescent="0.25">
      <c r="A715" s="15" t="s">
        <v>141</v>
      </c>
      <c r="B715" s="64" t="s">
        <v>386</v>
      </c>
      <c r="C715" s="3"/>
      <c r="D715" s="4"/>
      <c r="E715" s="11"/>
      <c r="F715" s="12"/>
      <c r="G715" s="240"/>
      <c r="H715" s="206"/>
      <c r="I715" s="206"/>
      <c r="J715" s="206"/>
      <c r="K715" s="206"/>
    </row>
    <row r="716" spans="1:11" ht="37.5" customHeight="1" x14ac:dyDescent="0.25">
      <c r="A716" s="15"/>
      <c r="B716" s="18" t="s">
        <v>387</v>
      </c>
      <c r="C716" s="3"/>
      <c r="D716" s="4"/>
      <c r="E716" s="11"/>
      <c r="F716" s="12"/>
      <c r="G716" s="240"/>
      <c r="H716" s="206"/>
      <c r="I716" s="206"/>
      <c r="J716" s="206"/>
      <c r="K716" s="206"/>
    </row>
    <row r="717" spans="1:11" ht="16.5" customHeight="1" x14ac:dyDescent="0.25">
      <c r="A717" s="15"/>
      <c r="B717" s="6"/>
      <c r="C717" s="3"/>
      <c r="D717" s="4"/>
      <c r="E717" s="11"/>
      <c r="F717" s="12"/>
      <c r="G717" s="240"/>
      <c r="H717" s="206"/>
      <c r="I717" s="206"/>
      <c r="J717" s="206"/>
      <c r="K717" s="206"/>
    </row>
    <row r="718" spans="1:11" x14ac:dyDescent="0.25">
      <c r="A718" s="15" t="s">
        <v>72</v>
      </c>
      <c r="B718" s="7" t="s">
        <v>388</v>
      </c>
      <c r="C718" s="3" t="s">
        <v>18</v>
      </c>
      <c r="D718" s="4" t="s">
        <v>22</v>
      </c>
      <c r="E718" s="279">
        <f>H718+I718+J718+K718</f>
        <v>5455</v>
      </c>
      <c r="F718" s="12"/>
      <c r="G718" s="240">
        <f t="shared" ref="G718:G719" si="205">IF(E718=0,"Rate Only",E718*F718)</f>
        <v>0</v>
      </c>
      <c r="H718" s="342">
        <f>965+820+1750+40*3</f>
        <v>3655</v>
      </c>
      <c r="I718" s="206">
        <v>1200</v>
      </c>
      <c r="J718" s="206">
        <v>600</v>
      </c>
      <c r="K718" s="206"/>
    </row>
    <row r="719" spans="1:11" x14ac:dyDescent="0.25">
      <c r="A719" s="15"/>
      <c r="B719" s="6"/>
      <c r="C719" s="3" t="s">
        <v>20</v>
      </c>
      <c r="D719" s="4" t="s">
        <v>22</v>
      </c>
      <c r="E719" s="279">
        <f>E718</f>
        <v>5455</v>
      </c>
      <c r="F719" s="12"/>
      <c r="G719" s="240">
        <f t="shared" si="205"/>
        <v>0</v>
      </c>
      <c r="H719" s="206">
        <f>H718</f>
        <v>3655</v>
      </c>
      <c r="I719" s="206">
        <f>I718</f>
        <v>1200</v>
      </c>
      <c r="J719" s="206">
        <f>J718</f>
        <v>600</v>
      </c>
      <c r="K719" s="206">
        <f>K718</f>
        <v>0</v>
      </c>
    </row>
    <row r="720" spans="1:11" x14ac:dyDescent="0.25">
      <c r="A720" s="15"/>
      <c r="B720" s="6"/>
      <c r="C720" s="3"/>
      <c r="D720" s="4"/>
      <c r="E720" s="279"/>
      <c r="F720" s="12"/>
      <c r="G720" s="240"/>
      <c r="H720" s="206"/>
      <c r="I720" s="206"/>
      <c r="J720" s="206"/>
      <c r="K720" s="206"/>
    </row>
    <row r="721" spans="1:11" x14ac:dyDescent="0.25">
      <c r="A721" s="15" t="s">
        <v>479</v>
      </c>
      <c r="B721" s="7" t="s">
        <v>389</v>
      </c>
      <c r="C721" s="3" t="s">
        <v>18</v>
      </c>
      <c r="D721" s="4" t="s">
        <v>22</v>
      </c>
      <c r="E721" s="11">
        <f>H721+I721+J721+K721</f>
        <v>6150</v>
      </c>
      <c r="F721" s="12"/>
      <c r="G721" s="240">
        <f t="shared" ref="G721:G722" si="206">IF(E721=0,"Rate Only",E721*F721)</f>
        <v>0</v>
      </c>
      <c r="H721" s="206">
        <f>5500+650</f>
        <v>6150</v>
      </c>
      <c r="I721" s="206"/>
      <c r="J721" s="206"/>
      <c r="K721" s="206"/>
    </row>
    <row r="722" spans="1:11" x14ac:dyDescent="0.25">
      <c r="A722" s="15"/>
      <c r="B722" s="6"/>
      <c r="C722" s="3" t="s">
        <v>20</v>
      </c>
      <c r="D722" s="4" t="s">
        <v>22</v>
      </c>
      <c r="E722" s="11">
        <f>E721</f>
        <v>6150</v>
      </c>
      <c r="F722" s="12"/>
      <c r="G722" s="240">
        <f t="shared" si="206"/>
        <v>0</v>
      </c>
      <c r="H722" s="206">
        <f>H721</f>
        <v>6150</v>
      </c>
      <c r="I722" s="206">
        <f>I721</f>
        <v>0</v>
      </c>
      <c r="J722" s="206">
        <f>J721</f>
        <v>0</v>
      </c>
      <c r="K722" s="206">
        <f>K721</f>
        <v>0</v>
      </c>
    </row>
    <row r="723" spans="1:11" x14ac:dyDescent="0.25">
      <c r="A723" s="15"/>
      <c r="B723" s="6"/>
      <c r="C723" s="3"/>
      <c r="D723" s="4"/>
      <c r="E723" s="11"/>
      <c r="F723" s="12"/>
      <c r="G723" s="240"/>
      <c r="H723" s="206"/>
      <c r="I723" s="206"/>
      <c r="J723" s="206"/>
      <c r="K723" s="206"/>
    </row>
    <row r="724" spans="1:11" x14ac:dyDescent="0.25">
      <c r="A724" s="15" t="s">
        <v>73</v>
      </c>
      <c r="B724" s="7" t="s">
        <v>390</v>
      </c>
      <c r="C724" s="3" t="s">
        <v>18</v>
      </c>
      <c r="D724" s="4" t="s">
        <v>22</v>
      </c>
      <c r="E724" s="11">
        <f>H724+I724+J724+K724</f>
        <v>0</v>
      </c>
      <c r="F724" s="12"/>
      <c r="G724" s="240" t="str">
        <f t="shared" ref="G724:G725" si="207">IF(E724=0,"Rate Only",E724*F724)</f>
        <v>Rate Only</v>
      </c>
      <c r="H724" s="206"/>
      <c r="I724" s="206"/>
      <c r="J724" s="206"/>
      <c r="K724" s="206"/>
    </row>
    <row r="725" spans="1:11" x14ac:dyDescent="0.25">
      <c r="A725" s="15"/>
      <c r="B725" s="6"/>
      <c r="C725" s="3" t="s">
        <v>20</v>
      </c>
      <c r="D725" s="4" t="s">
        <v>22</v>
      </c>
      <c r="E725" s="11">
        <f>E724</f>
        <v>0</v>
      </c>
      <c r="F725" s="12"/>
      <c r="G725" s="240" t="str">
        <f t="shared" si="207"/>
        <v>Rate Only</v>
      </c>
      <c r="H725" s="206">
        <f>H724</f>
        <v>0</v>
      </c>
      <c r="I725" s="206">
        <f>I724</f>
        <v>0</v>
      </c>
      <c r="J725" s="206">
        <f>J724</f>
        <v>0</v>
      </c>
      <c r="K725" s="206">
        <f>K724</f>
        <v>0</v>
      </c>
    </row>
    <row r="726" spans="1:11" x14ac:dyDescent="0.25">
      <c r="A726" s="15"/>
      <c r="B726" s="6"/>
      <c r="C726" s="3"/>
      <c r="D726" s="4"/>
      <c r="E726" s="11"/>
      <c r="F726" s="12"/>
      <c r="G726" s="240"/>
      <c r="H726" s="206"/>
      <c r="I726" s="206"/>
      <c r="J726" s="206"/>
      <c r="K726" s="206"/>
    </row>
    <row r="727" spans="1:11" x14ac:dyDescent="0.25">
      <c r="A727" s="15" t="s">
        <v>74</v>
      </c>
      <c r="B727" s="7" t="s">
        <v>391</v>
      </c>
      <c r="C727" s="3" t="s">
        <v>18</v>
      </c>
      <c r="D727" s="4" t="s">
        <v>22</v>
      </c>
      <c r="E727" s="11">
        <f>H727+I727+J727+K727</f>
        <v>0</v>
      </c>
      <c r="F727" s="12"/>
      <c r="G727" s="240" t="str">
        <f t="shared" ref="G727:G728" si="208">IF(E727=0,"Rate Only",E727*F727)</f>
        <v>Rate Only</v>
      </c>
      <c r="H727" s="206"/>
      <c r="I727" s="206"/>
      <c r="J727" s="206"/>
      <c r="K727" s="206"/>
    </row>
    <row r="728" spans="1:11" x14ac:dyDescent="0.25">
      <c r="A728" s="15"/>
      <c r="B728" s="6"/>
      <c r="C728" s="3" t="s">
        <v>20</v>
      </c>
      <c r="D728" s="4" t="s">
        <v>22</v>
      </c>
      <c r="E728" s="11">
        <f>E727</f>
        <v>0</v>
      </c>
      <c r="F728" s="12"/>
      <c r="G728" s="240" t="str">
        <f t="shared" si="208"/>
        <v>Rate Only</v>
      </c>
      <c r="H728" s="206">
        <f>H727</f>
        <v>0</v>
      </c>
      <c r="I728" s="206">
        <f>I727</f>
        <v>0</v>
      </c>
      <c r="J728" s="206">
        <f>J727</f>
        <v>0</v>
      </c>
      <c r="K728" s="206">
        <f>K727</f>
        <v>0</v>
      </c>
    </row>
    <row r="729" spans="1:11" x14ac:dyDescent="0.25">
      <c r="A729" s="15"/>
      <c r="B729" s="6"/>
      <c r="C729" s="3"/>
      <c r="D729" s="4"/>
      <c r="E729" s="11"/>
      <c r="F729" s="12"/>
      <c r="G729" s="240"/>
      <c r="H729" s="206"/>
      <c r="I729" s="206"/>
      <c r="J729" s="206"/>
      <c r="K729" s="206"/>
    </row>
    <row r="730" spans="1:11" x14ac:dyDescent="0.25">
      <c r="A730" s="15" t="s">
        <v>75</v>
      </c>
      <c r="B730" s="7" t="s">
        <v>392</v>
      </c>
      <c r="C730" s="3" t="s">
        <v>18</v>
      </c>
      <c r="D730" s="4" t="s">
        <v>22</v>
      </c>
      <c r="E730" s="11">
        <f>H730+I730+J730+K730</f>
        <v>0</v>
      </c>
      <c r="F730" s="12"/>
      <c r="G730" s="240" t="str">
        <f t="shared" ref="G730:G731" si="209">IF(E730=0,"Rate Only",E730*F730)</f>
        <v>Rate Only</v>
      </c>
      <c r="H730" s="206"/>
      <c r="I730" s="206"/>
      <c r="J730" s="206"/>
      <c r="K730" s="206"/>
    </row>
    <row r="731" spans="1:11" x14ac:dyDescent="0.25">
      <c r="A731" s="15"/>
      <c r="B731" s="6"/>
      <c r="C731" s="3" t="s">
        <v>20</v>
      </c>
      <c r="D731" s="4" t="s">
        <v>22</v>
      </c>
      <c r="E731" s="11">
        <f>E730</f>
        <v>0</v>
      </c>
      <c r="F731" s="12"/>
      <c r="G731" s="240" t="str">
        <f t="shared" si="209"/>
        <v>Rate Only</v>
      </c>
      <c r="H731" s="206">
        <f>H730</f>
        <v>0</v>
      </c>
      <c r="I731" s="206">
        <f>I730</f>
        <v>0</v>
      </c>
      <c r="J731" s="206">
        <f>J730</f>
        <v>0</v>
      </c>
      <c r="K731" s="206">
        <f>K730</f>
        <v>0</v>
      </c>
    </row>
    <row r="732" spans="1:11" x14ac:dyDescent="0.25">
      <c r="A732" s="15"/>
      <c r="B732" s="6"/>
      <c r="C732" s="3"/>
      <c r="D732" s="4"/>
      <c r="E732" s="11"/>
      <c r="F732" s="12"/>
      <c r="G732" s="240"/>
      <c r="H732" s="206"/>
      <c r="I732" s="206"/>
      <c r="J732" s="206"/>
      <c r="K732" s="206"/>
    </row>
    <row r="733" spans="1:11" x14ac:dyDescent="0.25">
      <c r="A733" s="15" t="s">
        <v>76</v>
      </c>
      <c r="B733" s="7" t="s">
        <v>393</v>
      </c>
      <c r="C733" s="3" t="s">
        <v>18</v>
      </c>
      <c r="D733" s="4" t="s">
        <v>22</v>
      </c>
      <c r="E733" s="11">
        <f>H733+I733+J733+K733</f>
        <v>0</v>
      </c>
      <c r="F733" s="12"/>
      <c r="G733" s="240" t="str">
        <f t="shared" ref="G733:G734" si="210">IF(E733=0,"Rate Only",E733*F733)</f>
        <v>Rate Only</v>
      </c>
      <c r="H733" s="206"/>
      <c r="I733" s="206"/>
      <c r="J733" s="206"/>
      <c r="K733" s="206"/>
    </row>
    <row r="734" spans="1:11" x14ac:dyDescent="0.25">
      <c r="A734" s="15"/>
      <c r="B734" s="6"/>
      <c r="C734" s="3" t="s">
        <v>20</v>
      </c>
      <c r="D734" s="4" t="s">
        <v>22</v>
      </c>
      <c r="E734" s="11">
        <f>E733</f>
        <v>0</v>
      </c>
      <c r="F734" s="12"/>
      <c r="G734" s="240" t="str">
        <f t="shared" si="210"/>
        <v>Rate Only</v>
      </c>
      <c r="H734" s="206">
        <f>H733</f>
        <v>0</v>
      </c>
      <c r="I734" s="206">
        <f>I733</f>
        <v>0</v>
      </c>
      <c r="J734" s="206">
        <f>J733</f>
        <v>0</v>
      </c>
      <c r="K734" s="206">
        <f>K733</f>
        <v>0</v>
      </c>
    </row>
    <row r="735" spans="1:11" x14ac:dyDescent="0.25">
      <c r="A735" s="15"/>
      <c r="B735" s="6"/>
      <c r="C735" s="3"/>
      <c r="D735" s="4"/>
      <c r="E735" s="11"/>
      <c r="F735" s="12"/>
      <c r="G735" s="240"/>
      <c r="H735" s="206"/>
      <c r="I735" s="206"/>
      <c r="J735" s="206"/>
      <c r="K735" s="206"/>
    </row>
    <row r="736" spans="1:11" x14ac:dyDescent="0.25">
      <c r="A736" s="15" t="s">
        <v>77</v>
      </c>
      <c r="B736" s="7" t="s">
        <v>480</v>
      </c>
      <c r="C736" s="3" t="s">
        <v>18</v>
      </c>
      <c r="D736" s="4" t="s">
        <v>22</v>
      </c>
      <c r="E736" s="11">
        <f>H736+I736+J736+K736</f>
        <v>0</v>
      </c>
      <c r="F736" s="12"/>
      <c r="G736" s="240" t="str">
        <f t="shared" ref="G736:G737" si="211">IF(E736=0,"Rate Only",E736*F736)</f>
        <v>Rate Only</v>
      </c>
      <c r="H736" s="206"/>
      <c r="I736" s="206"/>
      <c r="J736" s="206"/>
      <c r="K736" s="206"/>
    </row>
    <row r="737" spans="1:11" x14ac:dyDescent="0.25">
      <c r="A737" s="15"/>
      <c r="B737" s="6"/>
      <c r="C737" s="3" t="s">
        <v>20</v>
      </c>
      <c r="D737" s="4" t="s">
        <v>22</v>
      </c>
      <c r="E737" s="11">
        <f>E736</f>
        <v>0</v>
      </c>
      <c r="F737" s="12"/>
      <c r="G737" s="240" t="str">
        <f t="shared" si="211"/>
        <v>Rate Only</v>
      </c>
      <c r="H737" s="206">
        <f>H736</f>
        <v>0</v>
      </c>
      <c r="I737" s="206">
        <f>I736</f>
        <v>0</v>
      </c>
      <c r="J737" s="206">
        <f>J736</f>
        <v>0</v>
      </c>
      <c r="K737" s="206">
        <f>K736</f>
        <v>0</v>
      </c>
    </row>
    <row r="738" spans="1:11" x14ac:dyDescent="0.25">
      <c r="A738" s="15"/>
      <c r="B738" s="6"/>
      <c r="C738" s="3"/>
      <c r="D738" s="4"/>
      <c r="E738" s="11"/>
      <c r="F738" s="12"/>
      <c r="G738" s="240"/>
      <c r="H738" s="206"/>
      <c r="I738" s="206"/>
      <c r="J738" s="206"/>
      <c r="K738" s="206"/>
    </row>
    <row r="739" spans="1:11" x14ac:dyDescent="0.25">
      <c r="A739" s="15" t="s">
        <v>78</v>
      </c>
      <c r="B739" s="7" t="s">
        <v>481</v>
      </c>
      <c r="C739" s="3" t="s">
        <v>18</v>
      </c>
      <c r="D739" s="4" t="s">
        <v>22</v>
      </c>
      <c r="E739" s="11">
        <f>H739+I739+J739+K739</f>
        <v>0</v>
      </c>
      <c r="F739" s="12"/>
      <c r="G739" s="240" t="str">
        <f t="shared" ref="G739:G740" si="212">IF(E739=0,"Rate Only",E739*F739)</f>
        <v>Rate Only</v>
      </c>
      <c r="H739" s="206"/>
      <c r="I739" s="206"/>
      <c r="J739" s="206"/>
      <c r="K739" s="206"/>
    </row>
    <row r="740" spans="1:11" x14ac:dyDescent="0.25">
      <c r="A740" s="15"/>
      <c r="B740" s="6"/>
      <c r="C740" s="3" t="s">
        <v>20</v>
      </c>
      <c r="D740" s="4" t="s">
        <v>22</v>
      </c>
      <c r="E740" s="11">
        <f>E739</f>
        <v>0</v>
      </c>
      <c r="F740" s="12"/>
      <c r="G740" s="240" t="str">
        <f t="shared" si="212"/>
        <v>Rate Only</v>
      </c>
      <c r="H740" s="206">
        <f>H739</f>
        <v>0</v>
      </c>
      <c r="I740" s="206">
        <f>I739</f>
        <v>0</v>
      </c>
      <c r="J740" s="206">
        <f>J739</f>
        <v>0</v>
      </c>
      <c r="K740" s="206">
        <f>K739</f>
        <v>0</v>
      </c>
    </row>
    <row r="741" spans="1:11" x14ac:dyDescent="0.25">
      <c r="A741" s="15"/>
      <c r="B741" s="6"/>
      <c r="C741" s="3"/>
      <c r="D741" s="4"/>
      <c r="E741" s="11"/>
      <c r="F741" s="12"/>
      <c r="G741" s="240"/>
      <c r="H741" s="206"/>
      <c r="I741" s="206"/>
      <c r="J741" s="206"/>
      <c r="K741" s="206"/>
    </row>
    <row r="742" spans="1:11" x14ac:dyDescent="0.25">
      <c r="A742" s="15" t="s">
        <v>79</v>
      </c>
      <c r="B742" s="7" t="s">
        <v>482</v>
      </c>
      <c r="C742" s="3" t="s">
        <v>18</v>
      </c>
      <c r="D742" s="4" t="s">
        <v>22</v>
      </c>
      <c r="E742" s="11">
        <f>H742+I742+J742+K742</f>
        <v>0</v>
      </c>
      <c r="F742" s="12"/>
      <c r="G742" s="240" t="str">
        <f t="shared" ref="G742:G743" si="213">IF(E742=0,"Rate Only",E742*F742)</f>
        <v>Rate Only</v>
      </c>
      <c r="H742" s="206"/>
      <c r="I742" s="206"/>
      <c r="J742" s="206"/>
      <c r="K742" s="206"/>
    </row>
    <row r="743" spans="1:11" x14ac:dyDescent="0.25">
      <c r="A743" s="15"/>
      <c r="B743" s="6"/>
      <c r="C743" s="3" t="s">
        <v>20</v>
      </c>
      <c r="D743" s="4" t="s">
        <v>22</v>
      </c>
      <c r="E743" s="11">
        <f>E742</f>
        <v>0</v>
      </c>
      <c r="F743" s="12"/>
      <c r="G743" s="240" t="str">
        <f t="shared" si="213"/>
        <v>Rate Only</v>
      </c>
      <c r="H743" s="206">
        <f>H742</f>
        <v>0</v>
      </c>
      <c r="I743" s="206">
        <f>I742</f>
        <v>0</v>
      </c>
      <c r="J743" s="206">
        <f>J742</f>
        <v>0</v>
      </c>
      <c r="K743" s="206">
        <f>K742</f>
        <v>0</v>
      </c>
    </row>
    <row r="744" spans="1:11" x14ac:dyDescent="0.25">
      <c r="A744" s="15"/>
      <c r="B744" s="6"/>
      <c r="C744" s="3"/>
      <c r="D744" s="4"/>
      <c r="E744" s="11"/>
      <c r="F744" s="12"/>
      <c r="G744" s="240"/>
      <c r="H744" s="206"/>
      <c r="I744" s="206"/>
      <c r="J744" s="206"/>
      <c r="K744" s="206"/>
    </row>
    <row r="745" spans="1:11" x14ac:dyDescent="0.25">
      <c r="A745" s="15" t="s">
        <v>89</v>
      </c>
      <c r="B745" s="7" t="s">
        <v>483</v>
      </c>
      <c r="C745" s="3" t="s">
        <v>18</v>
      </c>
      <c r="D745" s="4" t="s">
        <v>22</v>
      </c>
      <c r="E745" s="11">
        <f>H745+I745+J745+K745</f>
        <v>0</v>
      </c>
      <c r="F745" s="12"/>
      <c r="G745" s="240" t="str">
        <f t="shared" ref="G745:G746" si="214">IF(E745=0,"Rate Only",E745*F745)</f>
        <v>Rate Only</v>
      </c>
      <c r="H745" s="206"/>
      <c r="I745" s="206"/>
      <c r="J745" s="206"/>
      <c r="K745" s="206"/>
    </row>
    <row r="746" spans="1:11" x14ac:dyDescent="0.25">
      <c r="A746" s="15"/>
      <c r="B746" s="6"/>
      <c r="C746" s="3" t="s">
        <v>20</v>
      </c>
      <c r="D746" s="4" t="s">
        <v>22</v>
      </c>
      <c r="E746" s="11">
        <f>E745</f>
        <v>0</v>
      </c>
      <c r="F746" s="12"/>
      <c r="G746" s="240" t="str">
        <f t="shared" si="214"/>
        <v>Rate Only</v>
      </c>
      <c r="H746" s="206">
        <f>H745</f>
        <v>0</v>
      </c>
      <c r="I746" s="206">
        <f>I745</f>
        <v>0</v>
      </c>
      <c r="J746" s="206">
        <f>J745</f>
        <v>0</v>
      </c>
      <c r="K746" s="206">
        <f>K745</f>
        <v>0</v>
      </c>
    </row>
    <row r="747" spans="1:11" x14ac:dyDescent="0.25">
      <c r="A747" s="15"/>
      <c r="B747" s="6"/>
      <c r="C747" s="3"/>
      <c r="D747" s="4"/>
      <c r="E747" s="11"/>
      <c r="F747" s="12"/>
      <c r="G747" s="240"/>
      <c r="H747" s="206"/>
      <c r="I747" s="206"/>
      <c r="J747" s="206"/>
      <c r="K747" s="206"/>
    </row>
    <row r="748" spans="1:11" x14ac:dyDescent="0.25">
      <c r="A748" s="15" t="s">
        <v>90</v>
      </c>
      <c r="B748" s="7" t="s">
        <v>484</v>
      </c>
      <c r="C748" s="3" t="s">
        <v>18</v>
      </c>
      <c r="D748" s="4" t="s">
        <v>22</v>
      </c>
      <c r="E748" s="11">
        <f>H748+I748+J748+K748</f>
        <v>0</v>
      </c>
      <c r="F748" s="12"/>
      <c r="G748" s="240" t="str">
        <f t="shared" ref="G748:G749" si="215">IF(E748=0,"Rate Only",E748*F748)</f>
        <v>Rate Only</v>
      </c>
      <c r="H748" s="206"/>
      <c r="I748" s="206"/>
      <c r="J748" s="206"/>
      <c r="K748" s="206"/>
    </row>
    <row r="749" spans="1:11" x14ac:dyDescent="0.25">
      <c r="A749" s="15"/>
      <c r="B749" s="6"/>
      <c r="C749" s="3" t="s">
        <v>20</v>
      </c>
      <c r="D749" s="4" t="s">
        <v>22</v>
      </c>
      <c r="E749" s="11">
        <f>E748</f>
        <v>0</v>
      </c>
      <c r="F749" s="12"/>
      <c r="G749" s="240" t="str">
        <f t="shared" si="215"/>
        <v>Rate Only</v>
      </c>
      <c r="H749" s="206">
        <f>H748</f>
        <v>0</v>
      </c>
      <c r="I749" s="206">
        <f>I748</f>
        <v>0</v>
      </c>
      <c r="J749" s="206">
        <f>J748</f>
        <v>0</v>
      </c>
      <c r="K749" s="206">
        <f>K748</f>
        <v>0</v>
      </c>
    </row>
    <row r="750" spans="1:11" x14ac:dyDescent="0.25">
      <c r="A750" s="15"/>
      <c r="B750" s="6"/>
      <c r="C750" s="3"/>
      <c r="D750" s="4"/>
      <c r="E750" s="11"/>
      <c r="F750" s="12"/>
      <c r="G750" s="240"/>
      <c r="H750" s="206"/>
      <c r="I750" s="206"/>
      <c r="J750" s="206"/>
      <c r="K750" s="206"/>
    </row>
    <row r="751" spans="1:11" x14ac:dyDescent="0.25">
      <c r="A751" s="15" t="s">
        <v>91</v>
      </c>
      <c r="B751" s="7" t="s">
        <v>485</v>
      </c>
      <c r="C751" s="3" t="s">
        <v>18</v>
      </c>
      <c r="D751" s="4" t="s">
        <v>22</v>
      </c>
      <c r="E751" s="11">
        <f>H751+I751+J751+K751</f>
        <v>0</v>
      </c>
      <c r="F751" s="12"/>
      <c r="G751" s="240" t="str">
        <f t="shared" ref="G751:G752" si="216">IF(E751=0,"Rate Only",E751*F751)</f>
        <v>Rate Only</v>
      </c>
      <c r="H751" s="206"/>
      <c r="I751" s="206"/>
      <c r="J751" s="206"/>
      <c r="K751" s="206"/>
    </row>
    <row r="752" spans="1:11" x14ac:dyDescent="0.25">
      <c r="A752" s="15"/>
      <c r="B752" s="6"/>
      <c r="C752" s="3" t="s">
        <v>20</v>
      </c>
      <c r="D752" s="4" t="s">
        <v>22</v>
      </c>
      <c r="E752" s="11">
        <f>E751</f>
        <v>0</v>
      </c>
      <c r="F752" s="12"/>
      <c r="G752" s="240" t="str">
        <f t="shared" si="216"/>
        <v>Rate Only</v>
      </c>
      <c r="H752" s="206">
        <f>H751</f>
        <v>0</v>
      </c>
      <c r="I752" s="206">
        <f>I751</f>
        <v>0</v>
      </c>
      <c r="J752" s="206">
        <f>J751</f>
        <v>0</v>
      </c>
      <c r="K752" s="206">
        <f>K751</f>
        <v>0</v>
      </c>
    </row>
    <row r="753" spans="1:11" x14ac:dyDescent="0.25">
      <c r="A753" s="15"/>
      <c r="B753" s="6"/>
      <c r="C753" s="3"/>
      <c r="D753" s="4"/>
      <c r="E753" s="11"/>
      <c r="F753" s="12"/>
      <c r="G753" s="240"/>
      <c r="H753" s="206"/>
      <c r="I753" s="206"/>
      <c r="J753" s="206"/>
      <c r="K753" s="206"/>
    </row>
    <row r="754" spans="1:11" x14ac:dyDescent="0.25">
      <c r="A754" s="15" t="s">
        <v>425</v>
      </c>
      <c r="B754" s="18" t="s">
        <v>397</v>
      </c>
      <c r="C754" s="3"/>
      <c r="D754" s="4"/>
      <c r="E754" s="11"/>
      <c r="F754" s="12"/>
      <c r="G754" s="240"/>
      <c r="H754" s="209"/>
      <c r="I754" s="206"/>
      <c r="J754" s="206"/>
      <c r="K754" s="206"/>
    </row>
    <row r="755" spans="1:11" x14ac:dyDescent="0.25">
      <c r="A755" s="15"/>
      <c r="B755" s="6"/>
      <c r="C755" s="3"/>
      <c r="D755" s="4"/>
      <c r="E755" s="11"/>
      <c r="F755" s="12"/>
      <c r="G755" s="240"/>
      <c r="H755" s="206"/>
      <c r="I755" s="206"/>
      <c r="J755" s="206"/>
      <c r="K755" s="206"/>
    </row>
    <row r="756" spans="1:11" x14ac:dyDescent="0.25">
      <c r="A756" s="15" t="s">
        <v>426</v>
      </c>
      <c r="B756" s="17" t="s">
        <v>398</v>
      </c>
      <c r="C756" s="19" t="s">
        <v>18</v>
      </c>
      <c r="D756" s="20" t="s">
        <v>22</v>
      </c>
      <c r="E756" s="279">
        <f>(H756+I756+J756+K756)*1.2</f>
        <v>4088</v>
      </c>
      <c r="F756" s="12"/>
      <c r="G756" s="240">
        <f>IF(E756=0,"Rate Only",E756*F756)</f>
        <v>0</v>
      </c>
      <c r="H756" s="223">
        <f>(H688+H712)*5+40</f>
        <v>3020</v>
      </c>
      <c r="I756" s="223">
        <f>(I688+I712)*5</f>
        <v>233.33333333333331</v>
      </c>
      <c r="J756" s="223">
        <f>(J688+J712)*5</f>
        <v>153.33333333333331</v>
      </c>
      <c r="K756" s="223">
        <f>(K688+K712)*5</f>
        <v>0</v>
      </c>
    </row>
    <row r="757" spans="1:11" x14ac:dyDescent="0.25">
      <c r="A757" s="15"/>
      <c r="B757" s="6"/>
      <c r="C757" s="19" t="s">
        <v>20</v>
      </c>
      <c r="D757" s="20" t="s">
        <v>22</v>
      </c>
      <c r="E757" s="279">
        <f>E756</f>
        <v>4088</v>
      </c>
      <c r="F757" s="12"/>
      <c r="G757" s="240">
        <f>IF(E757=0,"Rate Only",E757*F757)</f>
        <v>0</v>
      </c>
      <c r="H757" s="223">
        <f>H756</f>
        <v>3020</v>
      </c>
      <c r="I757" s="223">
        <f>I756</f>
        <v>233.33333333333331</v>
      </c>
      <c r="J757" s="223">
        <f>J756</f>
        <v>153.33333333333331</v>
      </c>
      <c r="K757" s="223">
        <f>K756</f>
        <v>0</v>
      </c>
    </row>
    <row r="758" spans="1:11" x14ac:dyDescent="0.25">
      <c r="A758" s="15"/>
      <c r="B758" s="6"/>
      <c r="C758" s="3"/>
      <c r="D758" s="4"/>
      <c r="E758" s="115"/>
      <c r="F758" s="12"/>
      <c r="G758" s="240"/>
      <c r="H758" s="206"/>
      <c r="I758" s="206"/>
      <c r="J758" s="206"/>
      <c r="K758" s="206"/>
    </row>
    <row r="759" spans="1:11" x14ac:dyDescent="0.25">
      <c r="A759" s="15" t="s">
        <v>427</v>
      </c>
      <c r="B759" s="17" t="s">
        <v>399</v>
      </c>
      <c r="C759" s="19" t="s">
        <v>18</v>
      </c>
      <c r="D759" s="20" t="s">
        <v>22</v>
      </c>
      <c r="E759" s="11">
        <f>(H759+I759+J759+K759)*1.2</f>
        <v>362</v>
      </c>
      <c r="F759" s="12"/>
      <c r="G759" s="240">
        <f t="shared" ref="G759:G760" si="217">IF(E759=0,"Rate Only",E759*F759)</f>
        <v>0</v>
      </c>
      <c r="H759" s="223">
        <f>(H685+H709)*5</f>
        <v>200</v>
      </c>
      <c r="I759" s="223">
        <f>(I685+I709)*5</f>
        <v>43.333333333333343</v>
      </c>
      <c r="J759" s="223">
        <f>(J685+J709)*5</f>
        <v>58.333333333333329</v>
      </c>
      <c r="K759" s="223">
        <f>(K685+K709)*5</f>
        <v>0</v>
      </c>
    </row>
    <row r="760" spans="1:11" x14ac:dyDescent="0.25">
      <c r="A760" s="15"/>
      <c r="B760" s="6"/>
      <c r="C760" s="19" t="s">
        <v>20</v>
      </c>
      <c r="D760" s="20" t="s">
        <v>22</v>
      </c>
      <c r="E760" s="11">
        <f>E759</f>
        <v>362</v>
      </c>
      <c r="F760" s="12"/>
      <c r="G760" s="240">
        <f t="shared" si="217"/>
        <v>0</v>
      </c>
      <c r="H760" s="223">
        <f>H759</f>
        <v>200</v>
      </c>
      <c r="I760" s="223">
        <f>I759</f>
        <v>43.333333333333343</v>
      </c>
      <c r="J760" s="223">
        <f>J759</f>
        <v>58.333333333333329</v>
      </c>
      <c r="K760" s="223">
        <f>K759</f>
        <v>0</v>
      </c>
    </row>
    <row r="761" spans="1:11" x14ac:dyDescent="0.25">
      <c r="A761" s="15"/>
      <c r="B761" s="6"/>
      <c r="C761" s="3"/>
      <c r="D761" s="4"/>
      <c r="E761" s="11"/>
      <c r="F761" s="12"/>
      <c r="G761" s="240"/>
      <c r="H761" s="206"/>
      <c r="I761" s="206"/>
      <c r="J761" s="206"/>
      <c r="K761" s="206"/>
    </row>
    <row r="762" spans="1:11" x14ac:dyDescent="0.25">
      <c r="A762" s="15" t="s">
        <v>428</v>
      </c>
      <c r="B762" s="17" t="s">
        <v>400</v>
      </c>
      <c r="C762" s="19" t="s">
        <v>18</v>
      </c>
      <c r="D762" s="20" t="s">
        <v>22</v>
      </c>
      <c r="E762" s="11">
        <f>(H762+I762+J762+K762)*1.2</f>
        <v>60</v>
      </c>
      <c r="F762" s="12"/>
      <c r="G762" s="240">
        <f t="shared" ref="G762:G763" si="218">IF(E762=0,"Rate Only",E762*F762)</f>
        <v>0</v>
      </c>
      <c r="H762" s="206">
        <v>50</v>
      </c>
      <c r="I762" s="206"/>
      <c r="J762" s="206"/>
      <c r="K762" s="206"/>
    </row>
    <row r="763" spans="1:11" x14ac:dyDescent="0.25">
      <c r="A763" s="15"/>
      <c r="B763" s="6"/>
      <c r="C763" s="19" t="s">
        <v>20</v>
      </c>
      <c r="D763" s="20" t="s">
        <v>22</v>
      </c>
      <c r="E763" s="11">
        <f>E762</f>
        <v>60</v>
      </c>
      <c r="F763" s="12"/>
      <c r="G763" s="240">
        <f t="shared" si="218"/>
        <v>0</v>
      </c>
      <c r="H763" s="206">
        <f>H762</f>
        <v>50</v>
      </c>
      <c r="I763" s="206">
        <f>I762</f>
        <v>0</v>
      </c>
      <c r="J763" s="206">
        <f>J762</f>
        <v>0</v>
      </c>
      <c r="K763" s="206">
        <f>K762</f>
        <v>0</v>
      </c>
    </row>
    <row r="764" spans="1:11" x14ac:dyDescent="0.25">
      <c r="A764" s="15"/>
      <c r="B764" s="6"/>
      <c r="C764" s="3"/>
      <c r="D764" s="4"/>
      <c r="E764" s="11"/>
      <c r="F764" s="12"/>
      <c r="G764" s="240"/>
      <c r="H764" s="206"/>
      <c r="I764" s="206"/>
      <c r="J764" s="206"/>
      <c r="K764" s="206"/>
    </row>
    <row r="765" spans="1:11" x14ac:dyDescent="0.25">
      <c r="A765" s="15" t="s">
        <v>429</v>
      </c>
      <c r="B765" s="17" t="s">
        <v>401</v>
      </c>
      <c r="C765" s="19" t="s">
        <v>18</v>
      </c>
      <c r="D765" s="20" t="s">
        <v>22</v>
      </c>
      <c r="E765" s="11">
        <f>H765+I765+J765+K765</f>
        <v>0</v>
      </c>
      <c r="F765" s="12"/>
      <c r="G765" s="240" t="str">
        <f t="shared" ref="G765:G766" si="219">IF(E765=0,"Rate Only",E765*F765)</f>
        <v>Rate Only</v>
      </c>
      <c r="H765" s="206"/>
      <c r="I765" s="206"/>
      <c r="J765" s="206"/>
      <c r="K765" s="206"/>
    </row>
    <row r="766" spans="1:11" x14ac:dyDescent="0.25">
      <c r="A766" s="15"/>
      <c r="B766" s="6"/>
      <c r="C766" s="19" t="s">
        <v>20</v>
      </c>
      <c r="D766" s="20" t="s">
        <v>22</v>
      </c>
      <c r="E766" s="11">
        <f>E765</f>
        <v>0</v>
      </c>
      <c r="F766" s="12"/>
      <c r="G766" s="240" t="str">
        <f t="shared" si="219"/>
        <v>Rate Only</v>
      </c>
      <c r="H766" s="206">
        <f>H765</f>
        <v>0</v>
      </c>
      <c r="I766" s="206">
        <f>I765</f>
        <v>0</v>
      </c>
      <c r="J766" s="206">
        <f>J765</f>
        <v>0</v>
      </c>
      <c r="K766" s="206">
        <f>K765</f>
        <v>0</v>
      </c>
    </row>
    <row r="767" spans="1:11" x14ac:dyDescent="0.25">
      <c r="A767" s="15"/>
      <c r="B767" s="6"/>
      <c r="C767" s="3"/>
      <c r="D767" s="4"/>
      <c r="E767" s="11"/>
      <c r="F767" s="12"/>
      <c r="G767" s="240"/>
      <c r="H767" s="206"/>
      <c r="I767" s="206"/>
      <c r="J767" s="206"/>
      <c r="K767" s="206"/>
    </row>
    <row r="768" spans="1:11" x14ac:dyDescent="0.25">
      <c r="A768" s="15" t="s">
        <v>430</v>
      </c>
      <c r="B768" s="17" t="s">
        <v>402</v>
      </c>
      <c r="C768" s="19" t="s">
        <v>18</v>
      </c>
      <c r="D768" s="20" t="s">
        <v>22</v>
      </c>
      <c r="E768" s="11">
        <f>(H768+I768+J768+K768)*1.2</f>
        <v>300</v>
      </c>
      <c r="F768" s="12"/>
      <c r="G768" s="240">
        <f t="shared" ref="G768:G769" si="220">IF(E768=0,"Rate Only",E768*F768)</f>
        <v>0</v>
      </c>
      <c r="H768" s="206">
        <v>50</v>
      </c>
      <c r="I768" s="206">
        <v>150</v>
      </c>
      <c r="J768" s="206">
        <v>50</v>
      </c>
      <c r="K768" s="206"/>
    </row>
    <row r="769" spans="1:25" x14ac:dyDescent="0.25">
      <c r="A769" s="15"/>
      <c r="B769" s="6"/>
      <c r="C769" s="19" t="s">
        <v>20</v>
      </c>
      <c r="D769" s="20" t="s">
        <v>22</v>
      </c>
      <c r="E769" s="11">
        <f>E768</f>
        <v>300</v>
      </c>
      <c r="F769" s="12"/>
      <c r="G769" s="240">
        <f t="shared" si="220"/>
        <v>0</v>
      </c>
      <c r="H769" s="206">
        <f>H768</f>
        <v>50</v>
      </c>
      <c r="I769" s="206">
        <f>I768</f>
        <v>150</v>
      </c>
      <c r="J769" s="206">
        <f>J768</f>
        <v>50</v>
      </c>
      <c r="K769" s="206">
        <f>K768</f>
        <v>0</v>
      </c>
    </row>
    <row r="770" spans="1:25" x14ac:dyDescent="0.25">
      <c r="A770" s="15"/>
      <c r="B770" s="6"/>
      <c r="C770" s="3"/>
      <c r="D770" s="4"/>
      <c r="E770" s="11"/>
      <c r="F770" s="12"/>
      <c r="G770" s="240"/>
      <c r="H770" s="206"/>
      <c r="I770" s="206"/>
      <c r="J770" s="206"/>
      <c r="K770" s="206"/>
    </row>
    <row r="771" spans="1:25" x14ac:dyDescent="0.25">
      <c r="A771" s="15" t="s">
        <v>431</v>
      </c>
      <c r="B771" s="17" t="s">
        <v>403</v>
      </c>
      <c r="C771" s="19" t="s">
        <v>18</v>
      </c>
      <c r="D771" s="20" t="s">
        <v>22</v>
      </c>
      <c r="E771" s="11">
        <f>H771+I771+J771+K771</f>
        <v>0</v>
      </c>
      <c r="F771" s="12"/>
      <c r="G771" s="240" t="str">
        <f t="shared" ref="G771:G772" si="221">IF(E771=0,"Rate Only",E771*F771)</f>
        <v>Rate Only</v>
      </c>
      <c r="H771" s="206"/>
      <c r="I771" s="206"/>
      <c r="J771" s="206"/>
      <c r="K771" s="206"/>
    </row>
    <row r="772" spans="1:25" x14ac:dyDescent="0.25">
      <c r="A772" s="15"/>
      <c r="B772" s="6"/>
      <c r="C772" s="19" t="s">
        <v>20</v>
      </c>
      <c r="D772" s="20" t="s">
        <v>22</v>
      </c>
      <c r="E772" s="11">
        <f>E771</f>
        <v>0</v>
      </c>
      <c r="F772" s="12"/>
      <c r="G772" s="240" t="str">
        <f t="shared" si="221"/>
        <v>Rate Only</v>
      </c>
      <c r="H772" s="206">
        <f>H771</f>
        <v>0</v>
      </c>
      <c r="I772" s="206">
        <f>I771</f>
        <v>0</v>
      </c>
      <c r="J772" s="206">
        <f>J771</f>
        <v>0</v>
      </c>
      <c r="K772" s="206">
        <f>K771</f>
        <v>0</v>
      </c>
    </row>
    <row r="773" spans="1:25" ht="15.75" thickBot="1" x14ac:dyDescent="0.3">
      <c r="A773" s="189"/>
      <c r="B773" s="121"/>
      <c r="C773" s="126"/>
      <c r="D773" s="123"/>
      <c r="E773" s="127"/>
      <c r="F773" s="12"/>
      <c r="G773" s="303"/>
      <c r="H773" s="207"/>
      <c r="I773" s="207"/>
      <c r="J773" s="207"/>
      <c r="K773" s="207"/>
    </row>
    <row r="774" spans="1:25" ht="15.75" thickBot="1" x14ac:dyDescent="0.3">
      <c r="A774" s="143"/>
      <c r="B774" s="149" t="s">
        <v>108</v>
      </c>
      <c r="C774" s="145"/>
      <c r="D774" s="146"/>
      <c r="E774" s="147"/>
      <c r="F774" s="148"/>
      <c r="G774" s="305">
        <f>SUM(G633:G773)</f>
        <v>0</v>
      </c>
      <c r="H774" s="208"/>
      <c r="I774" s="208"/>
      <c r="J774" s="212"/>
      <c r="K774" s="208"/>
    </row>
    <row r="775" spans="1:25" x14ac:dyDescent="0.25">
      <c r="A775" s="188"/>
      <c r="B775" s="108"/>
      <c r="C775" s="109"/>
      <c r="D775" s="110"/>
      <c r="E775" s="135"/>
      <c r="F775" s="128"/>
      <c r="G775" s="304"/>
      <c r="H775" s="205"/>
      <c r="I775" s="205"/>
      <c r="J775" s="213"/>
      <c r="K775" s="205"/>
    </row>
    <row r="776" spans="1:25" ht="15.75" thickBot="1" x14ac:dyDescent="0.3">
      <c r="A776" s="187"/>
      <c r="B776" s="121"/>
      <c r="C776" s="122"/>
      <c r="D776" s="123"/>
      <c r="E776" s="127"/>
      <c r="F776" s="127"/>
      <c r="G776" s="303"/>
      <c r="H776" s="207"/>
      <c r="I776" s="207"/>
      <c r="J776" s="214"/>
      <c r="K776" s="207"/>
    </row>
    <row r="777" spans="1:25" x14ac:dyDescent="0.25">
      <c r="A777" s="95"/>
      <c r="B777" s="37" t="s">
        <v>80</v>
      </c>
      <c r="C777" s="87"/>
      <c r="D777" s="88"/>
      <c r="E777" s="91"/>
      <c r="F777" s="91"/>
      <c r="G777" s="296"/>
      <c r="H777" s="201"/>
      <c r="I777" s="201"/>
      <c r="J777" s="215"/>
      <c r="K777" s="201"/>
    </row>
    <row r="778" spans="1:25" ht="15.75" thickBot="1" x14ac:dyDescent="0.3">
      <c r="A778" s="179"/>
      <c r="B778" s="169" t="s">
        <v>81</v>
      </c>
      <c r="C778" s="170"/>
      <c r="D778" s="171"/>
      <c r="E778" s="173"/>
      <c r="F778" s="173"/>
      <c r="G778" s="297"/>
      <c r="H778" s="204"/>
      <c r="I778" s="204"/>
      <c r="J778" s="204"/>
      <c r="K778" s="204"/>
    </row>
    <row r="779" spans="1:25" x14ac:dyDescent="0.25">
      <c r="A779" s="188"/>
      <c r="B779" s="167"/>
      <c r="C779" s="109"/>
      <c r="D779" s="110"/>
      <c r="E779" s="135"/>
      <c r="F779" s="142"/>
      <c r="G779" s="298"/>
      <c r="H779" s="205"/>
      <c r="I779" s="205"/>
      <c r="J779" s="205"/>
      <c r="K779" s="205"/>
    </row>
    <row r="780" spans="1:25" x14ac:dyDescent="0.25">
      <c r="A780" s="2" t="s">
        <v>134</v>
      </c>
      <c r="B780" s="9" t="s">
        <v>486</v>
      </c>
      <c r="C780" s="3"/>
      <c r="D780" s="4"/>
      <c r="E780" s="26"/>
      <c r="F780" s="27"/>
      <c r="G780" s="255"/>
      <c r="H780" s="206"/>
      <c r="I780" s="206"/>
      <c r="J780" s="206"/>
      <c r="K780" s="206"/>
    </row>
    <row r="781" spans="1:25" ht="15.75" customHeight="1" x14ac:dyDescent="0.25">
      <c r="A781" s="2"/>
      <c r="B781" s="18" t="s">
        <v>487</v>
      </c>
      <c r="C781" s="3"/>
      <c r="D781" s="4"/>
      <c r="E781" s="26"/>
      <c r="F781" s="142"/>
      <c r="G781" s="255"/>
      <c r="H781" s="206"/>
      <c r="I781" s="206"/>
      <c r="J781" s="206"/>
      <c r="K781" s="206"/>
    </row>
    <row r="782" spans="1:25" x14ac:dyDescent="0.25">
      <c r="A782" s="2"/>
      <c r="B782" s="7"/>
      <c r="C782" s="29"/>
      <c r="D782" s="30"/>
      <c r="E782" s="61"/>
      <c r="F782" s="27"/>
      <c r="G782" s="306"/>
      <c r="H782" s="206"/>
      <c r="I782" s="206"/>
      <c r="J782" s="206"/>
      <c r="K782" s="206"/>
    </row>
    <row r="783" spans="1:25" x14ac:dyDescent="0.25">
      <c r="A783" s="75" t="s">
        <v>82</v>
      </c>
      <c r="B783" s="14" t="s">
        <v>536</v>
      </c>
      <c r="C783" s="4" t="s">
        <v>18</v>
      </c>
      <c r="D783" s="4" t="s">
        <v>231</v>
      </c>
      <c r="E783" s="11">
        <f>H783+I783+J783+K783</f>
        <v>33</v>
      </c>
      <c r="F783" s="12"/>
      <c r="G783" s="343">
        <f t="shared" ref="G783:G846" si="222">IF(E783=0,"Rate Only",E783*F783)</f>
        <v>0</v>
      </c>
      <c r="H783" s="206">
        <v>9</v>
      </c>
      <c r="I783" s="206">
        <v>15</v>
      </c>
      <c r="J783" s="206">
        <v>9</v>
      </c>
      <c r="K783" s="206"/>
      <c r="L783" s="83"/>
      <c r="M783" s="293"/>
      <c r="N783" s="294"/>
      <c r="O783" s="74"/>
      <c r="P783" s="74"/>
      <c r="Q783" s="74"/>
      <c r="R783" s="74"/>
      <c r="S783" s="74"/>
      <c r="T783" s="74"/>
      <c r="U783" s="74"/>
      <c r="V783" s="74"/>
      <c r="W783" s="74"/>
      <c r="X783" s="74"/>
      <c r="Y783" s="74"/>
    </row>
    <row r="784" spans="1:25" x14ac:dyDescent="0.25">
      <c r="A784" s="75"/>
      <c r="B784" s="217" t="s">
        <v>711</v>
      </c>
      <c r="C784" s="4" t="s">
        <v>20</v>
      </c>
      <c r="D784" s="4" t="s">
        <v>231</v>
      </c>
      <c r="E784" s="11">
        <f>E783</f>
        <v>33</v>
      </c>
      <c r="F784" s="12"/>
      <c r="G784" s="343">
        <f t="shared" si="222"/>
        <v>0</v>
      </c>
      <c r="H784" s="206">
        <f>H783</f>
        <v>9</v>
      </c>
      <c r="I784" s="206">
        <f>I783</f>
        <v>15</v>
      </c>
      <c r="J784" s="206">
        <f>J783</f>
        <v>9</v>
      </c>
      <c r="K784" s="206">
        <f>K783</f>
        <v>0</v>
      </c>
      <c r="L784" s="83"/>
      <c r="M784" s="293"/>
      <c r="N784" s="294"/>
      <c r="O784" s="74"/>
      <c r="P784" s="74"/>
      <c r="Q784" s="74"/>
      <c r="R784" s="74"/>
      <c r="S784" s="74"/>
      <c r="T784" s="74"/>
      <c r="U784" s="74"/>
      <c r="V784" s="74"/>
      <c r="W784" s="74"/>
      <c r="X784" s="74"/>
      <c r="Y784" s="74"/>
    </row>
    <row r="785" spans="1:14" x14ac:dyDescent="0.25">
      <c r="A785" s="75"/>
      <c r="B785" s="14"/>
      <c r="C785" s="4"/>
      <c r="D785" s="4"/>
      <c r="E785" s="31"/>
      <c r="F785" s="32"/>
      <c r="G785" s="240"/>
      <c r="H785" s="206"/>
      <c r="I785" s="206"/>
      <c r="J785" s="206"/>
      <c r="K785" s="206"/>
      <c r="M785" s="295"/>
      <c r="N785" s="294"/>
    </row>
    <row r="786" spans="1:14" x14ac:dyDescent="0.25">
      <c r="A786" s="75" t="s">
        <v>406</v>
      </c>
      <c r="B786" s="14" t="s">
        <v>537</v>
      </c>
      <c r="C786" s="4" t="s">
        <v>18</v>
      </c>
      <c r="D786" s="4" t="s">
        <v>231</v>
      </c>
      <c r="E786" s="11">
        <f>H786+I786+J786+K786</f>
        <v>34</v>
      </c>
      <c r="F786" s="12"/>
      <c r="G786" s="343">
        <f t="shared" si="222"/>
        <v>0</v>
      </c>
      <c r="H786" s="206">
        <v>2</v>
      </c>
      <c r="I786" s="206">
        <v>31</v>
      </c>
      <c r="J786" s="206">
        <v>1</v>
      </c>
      <c r="K786" s="206"/>
      <c r="M786" s="293"/>
      <c r="N786" s="294"/>
    </row>
    <row r="787" spans="1:14" x14ac:dyDescent="0.25">
      <c r="A787" s="75"/>
      <c r="B787" s="217" t="s">
        <v>712</v>
      </c>
      <c r="C787" s="4" t="s">
        <v>20</v>
      </c>
      <c r="D787" s="4" t="s">
        <v>231</v>
      </c>
      <c r="E787" s="11">
        <f>E786</f>
        <v>34</v>
      </c>
      <c r="F787" s="12"/>
      <c r="G787" s="343">
        <f t="shared" si="222"/>
        <v>0</v>
      </c>
      <c r="H787" s="206">
        <f>H786</f>
        <v>2</v>
      </c>
      <c r="I787" s="206">
        <f>I786</f>
        <v>31</v>
      </c>
      <c r="J787" s="206">
        <f>J786</f>
        <v>1</v>
      </c>
      <c r="K787" s="206">
        <f>K786</f>
        <v>0</v>
      </c>
      <c r="M787" s="293"/>
      <c r="N787" s="294"/>
    </row>
    <row r="788" spans="1:14" x14ac:dyDescent="0.25">
      <c r="A788" s="75"/>
      <c r="B788" s="14"/>
      <c r="C788" s="4"/>
      <c r="D788" s="4"/>
      <c r="E788" s="31"/>
      <c r="F788" s="32"/>
      <c r="G788" s="240"/>
      <c r="H788" s="206"/>
      <c r="I788" s="206"/>
      <c r="J788" s="206"/>
      <c r="K788" s="206"/>
      <c r="M788" s="295"/>
      <c r="N788" s="294"/>
    </row>
    <row r="789" spans="1:14" x14ac:dyDescent="0.25">
      <c r="A789" s="75" t="s">
        <v>488</v>
      </c>
      <c r="B789" s="14" t="s">
        <v>538</v>
      </c>
      <c r="C789" s="4" t="s">
        <v>18</v>
      </c>
      <c r="D789" s="4" t="s">
        <v>231</v>
      </c>
      <c r="E789" s="11">
        <f>H789+I789+J789+K789</f>
        <v>2</v>
      </c>
      <c r="F789" s="12"/>
      <c r="G789" s="343">
        <f t="shared" si="222"/>
        <v>0</v>
      </c>
      <c r="H789" s="206"/>
      <c r="I789" s="206">
        <v>2</v>
      </c>
      <c r="J789" s="206"/>
      <c r="K789" s="206"/>
      <c r="M789" s="293"/>
      <c r="N789" s="294"/>
    </row>
    <row r="790" spans="1:14" x14ac:dyDescent="0.25">
      <c r="A790" s="75"/>
      <c r="B790" s="216" t="s">
        <v>539</v>
      </c>
      <c r="C790" s="4" t="s">
        <v>20</v>
      </c>
      <c r="D790" s="4" t="s">
        <v>231</v>
      </c>
      <c r="E790" s="11">
        <f>E789</f>
        <v>2</v>
      </c>
      <c r="F790" s="12"/>
      <c r="G790" s="343">
        <f t="shared" si="222"/>
        <v>0</v>
      </c>
      <c r="H790" s="206">
        <f>H789</f>
        <v>0</v>
      </c>
      <c r="I790" s="206">
        <f>I789</f>
        <v>2</v>
      </c>
      <c r="J790" s="206">
        <f>J789</f>
        <v>0</v>
      </c>
      <c r="K790" s="206">
        <f>K789</f>
        <v>0</v>
      </c>
      <c r="M790" s="293"/>
      <c r="N790" s="294"/>
    </row>
    <row r="791" spans="1:14" x14ac:dyDescent="0.25">
      <c r="A791" s="75"/>
      <c r="B791" s="14"/>
      <c r="C791" s="4"/>
      <c r="D791" s="4"/>
      <c r="E791" s="31"/>
      <c r="F791" s="32"/>
      <c r="G791" s="240"/>
      <c r="H791" s="206"/>
      <c r="I791" s="206"/>
      <c r="J791" s="206"/>
      <c r="K791" s="206"/>
      <c r="M791" s="295"/>
      <c r="N791" s="294"/>
    </row>
    <row r="792" spans="1:14" x14ac:dyDescent="0.25">
      <c r="A792" s="75" t="s">
        <v>489</v>
      </c>
      <c r="B792" s="14" t="s">
        <v>540</v>
      </c>
      <c r="C792" s="4" t="s">
        <v>18</v>
      </c>
      <c r="D792" s="4" t="s">
        <v>231</v>
      </c>
      <c r="E792" s="11">
        <f>H792+I792+J792+K792</f>
        <v>79</v>
      </c>
      <c r="F792" s="12"/>
      <c r="G792" s="343">
        <f t="shared" si="222"/>
        <v>0</v>
      </c>
      <c r="H792" s="206">
        <v>69</v>
      </c>
      <c r="I792" s="206">
        <v>4</v>
      </c>
      <c r="J792" s="206">
        <v>6</v>
      </c>
      <c r="K792" s="206"/>
      <c r="M792" s="293"/>
      <c r="N792" s="294"/>
    </row>
    <row r="793" spans="1:14" x14ac:dyDescent="0.25">
      <c r="A793" s="75"/>
      <c r="B793" s="216" t="s">
        <v>578</v>
      </c>
      <c r="C793" s="4" t="s">
        <v>20</v>
      </c>
      <c r="D793" s="4" t="s">
        <v>231</v>
      </c>
      <c r="E793" s="11">
        <f>E792</f>
        <v>79</v>
      </c>
      <c r="F793" s="12"/>
      <c r="G793" s="343">
        <f t="shared" si="222"/>
        <v>0</v>
      </c>
      <c r="H793" s="206">
        <f>H792</f>
        <v>69</v>
      </c>
      <c r="I793" s="206">
        <f>I792</f>
        <v>4</v>
      </c>
      <c r="J793" s="206">
        <f>J792</f>
        <v>6</v>
      </c>
      <c r="K793" s="206">
        <f>K792</f>
        <v>0</v>
      </c>
      <c r="M793" s="293"/>
      <c r="N793" s="294"/>
    </row>
    <row r="794" spans="1:14" x14ac:dyDescent="0.25">
      <c r="A794" s="75"/>
      <c r="B794" s="14"/>
      <c r="C794" s="4"/>
      <c r="D794" s="4"/>
      <c r="E794" s="31"/>
      <c r="F794" s="32"/>
      <c r="G794" s="240"/>
      <c r="H794" s="206"/>
      <c r="I794" s="206"/>
      <c r="J794" s="206"/>
      <c r="K794" s="206"/>
      <c r="M794" s="295"/>
      <c r="N794" s="294"/>
    </row>
    <row r="795" spans="1:14" x14ac:dyDescent="0.25">
      <c r="A795" s="75" t="s">
        <v>490</v>
      </c>
      <c r="B795" s="14" t="s">
        <v>592</v>
      </c>
      <c r="C795" s="4" t="s">
        <v>18</v>
      </c>
      <c r="D795" s="4" t="s">
        <v>231</v>
      </c>
      <c r="E795" s="11">
        <f>H795+I795+J795+K795</f>
        <v>45</v>
      </c>
      <c r="F795" s="12"/>
      <c r="G795" s="343">
        <f t="shared" si="222"/>
        <v>0</v>
      </c>
      <c r="H795" s="206">
        <v>39</v>
      </c>
      <c r="I795" s="206">
        <v>3</v>
      </c>
      <c r="J795" s="206">
        <v>3</v>
      </c>
      <c r="K795" s="206"/>
      <c r="M795" s="293"/>
      <c r="N795" s="294"/>
    </row>
    <row r="796" spans="1:14" x14ac:dyDescent="0.25">
      <c r="A796" s="75"/>
      <c r="B796" s="216" t="s">
        <v>579</v>
      </c>
      <c r="C796" s="4" t="s">
        <v>20</v>
      </c>
      <c r="D796" s="4" t="s">
        <v>231</v>
      </c>
      <c r="E796" s="11">
        <f>E795</f>
        <v>45</v>
      </c>
      <c r="F796" s="12"/>
      <c r="G796" s="343">
        <f t="shared" si="222"/>
        <v>0</v>
      </c>
      <c r="H796" s="206">
        <f>H795</f>
        <v>39</v>
      </c>
      <c r="I796" s="206">
        <f>I795</f>
        <v>3</v>
      </c>
      <c r="J796" s="206">
        <f>J795</f>
        <v>3</v>
      </c>
      <c r="K796" s="206">
        <f>K795</f>
        <v>0</v>
      </c>
      <c r="M796" s="293"/>
      <c r="N796" s="294"/>
    </row>
    <row r="797" spans="1:14" x14ac:dyDescent="0.25">
      <c r="A797" s="75"/>
      <c r="B797" s="14"/>
      <c r="C797" s="4"/>
      <c r="D797" s="4"/>
      <c r="E797" s="31"/>
      <c r="F797" s="32"/>
      <c r="G797" s="240"/>
      <c r="H797" s="206"/>
      <c r="I797" s="206"/>
      <c r="J797" s="206"/>
      <c r="K797" s="206"/>
      <c r="M797" s="295"/>
      <c r="N797" s="294"/>
    </row>
    <row r="798" spans="1:14" x14ac:dyDescent="0.25">
      <c r="A798" s="75" t="s">
        <v>491</v>
      </c>
      <c r="B798" s="14" t="s">
        <v>541</v>
      </c>
      <c r="C798" s="4" t="s">
        <v>18</v>
      </c>
      <c r="D798" s="4" t="s">
        <v>231</v>
      </c>
      <c r="E798" s="11">
        <f>H798+I798+J798+K798</f>
        <v>162</v>
      </c>
      <c r="F798" s="12"/>
      <c r="G798" s="343">
        <f t="shared" si="222"/>
        <v>0</v>
      </c>
      <c r="H798" s="206">
        <v>135</v>
      </c>
      <c r="I798" s="206">
        <v>0</v>
      </c>
      <c r="J798" s="206">
        <v>27</v>
      </c>
      <c r="K798" s="206"/>
      <c r="M798" s="293"/>
      <c r="N798" s="294"/>
    </row>
    <row r="799" spans="1:14" ht="24.75" x14ac:dyDescent="0.25">
      <c r="A799" s="75"/>
      <c r="B799" s="216" t="s">
        <v>713</v>
      </c>
      <c r="C799" s="4" t="s">
        <v>20</v>
      </c>
      <c r="D799" s="4" t="s">
        <v>231</v>
      </c>
      <c r="E799" s="11">
        <f>E798</f>
        <v>162</v>
      </c>
      <c r="F799" s="12"/>
      <c r="G799" s="343">
        <f t="shared" si="222"/>
        <v>0</v>
      </c>
      <c r="H799" s="206">
        <f>H798</f>
        <v>135</v>
      </c>
      <c r="I799" s="206">
        <f>I798</f>
        <v>0</v>
      </c>
      <c r="J799" s="206">
        <f>J798</f>
        <v>27</v>
      </c>
      <c r="K799" s="206">
        <f>K798</f>
        <v>0</v>
      </c>
      <c r="M799" s="293"/>
      <c r="N799" s="294"/>
    </row>
    <row r="800" spans="1:14" x14ac:dyDescent="0.25">
      <c r="A800" s="75"/>
      <c r="B800" s="14"/>
      <c r="C800" s="4"/>
      <c r="D800" s="4"/>
      <c r="E800" s="31"/>
      <c r="F800" s="32"/>
      <c r="G800" s="240"/>
      <c r="H800" s="225"/>
      <c r="I800" s="206"/>
      <c r="J800" s="206"/>
      <c r="K800" s="206"/>
      <c r="M800" s="295"/>
      <c r="N800" s="294"/>
    </row>
    <row r="801" spans="1:14" x14ac:dyDescent="0.25">
      <c r="A801" s="75" t="s">
        <v>492</v>
      </c>
      <c r="B801" s="14" t="s">
        <v>542</v>
      </c>
      <c r="C801" s="4" t="s">
        <v>18</v>
      </c>
      <c r="D801" s="4" t="s">
        <v>231</v>
      </c>
      <c r="E801" s="11">
        <f>H801+I801+J801+K801</f>
        <v>32</v>
      </c>
      <c r="F801" s="12"/>
      <c r="G801" s="343">
        <f t="shared" si="222"/>
        <v>0</v>
      </c>
      <c r="H801" s="206">
        <v>18</v>
      </c>
      <c r="I801" s="206">
        <v>8</v>
      </c>
      <c r="J801" s="206">
        <v>6</v>
      </c>
      <c r="K801" s="206"/>
      <c r="M801" s="293"/>
      <c r="N801" s="294"/>
    </row>
    <row r="802" spans="1:14" ht="24.75" x14ac:dyDescent="0.25">
      <c r="A802" s="75"/>
      <c r="B802" s="216" t="s">
        <v>714</v>
      </c>
      <c r="C802" s="4" t="s">
        <v>20</v>
      </c>
      <c r="D802" s="4" t="s">
        <v>231</v>
      </c>
      <c r="E802" s="11">
        <f>E801</f>
        <v>32</v>
      </c>
      <c r="F802" s="12"/>
      <c r="G802" s="343">
        <f t="shared" si="222"/>
        <v>0</v>
      </c>
      <c r="H802" s="206">
        <f>H801</f>
        <v>18</v>
      </c>
      <c r="I802" s="206">
        <f>I801</f>
        <v>8</v>
      </c>
      <c r="J802" s="206">
        <f>J801</f>
        <v>6</v>
      </c>
      <c r="K802" s="206">
        <f>K801</f>
        <v>0</v>
      </c>
      <c r="M802" s="293"/>
      <c r="N802" s="294"/>
    </row>
    <row r="803" spans="1:14" x14ac:dyDescent="0.25">
      <c r="A803" s="75"/>
      <c r="B803" s="14"/>
      <c r="C803" s="4"/>
      <c r="D803" s="4"/>
      <c r="E803" s="31"/>
      <c r="F803" s="32"/>
      <c r="G803" s="240"/>
      <c r="H803" s="206"/>
      <c r="I803" s="206"/>
      <c r="J803" s="206"/>
      <c r="K803" s="206"/>
      <c r="M803" s="295"/>
      <c r="N803" s="294"/>
    </row>
    <row r="804" spans="1:14" x14ac:dyDescent="0.25">
      <c r="A804" s="75" t="s">
        <v>493</v>
      </c>
      <c r="B804" s="14" t="s">
        <v>543</v>
      </c>
      <c r="C804" s="4" t="s">
        <v>18</v>
      </c>
      <c r="D804" s="4" t="s">
        <v>231</v>
      </c>
      <c r="E804" s="11">
        <f>H804+I804+J804+K804</f>
        <v>20</v>
      </c>
      <c r="F804" s="12"/>
      <c r="G804" s="343">
        <f t="shared" si="222"/>
        <v>0</v>
      </c>
      <c r="H804" s="206">
        <v>13</v>
      </c>
      <c r="I804" s="206">
        <v>1</v>
      </c>
      <c r="J804" s="206">
        <v>6</v>
      </c>
      <c r="K804" s="206"/>
      <c r="M804" s="293"/>
      <c r="N804" s="294"/>
    </row>
    <row r="805" spans="1:14" x14ac:dyDescent="0.25">
      <c r="A805" s="75"/>
      <c r="B805" s="216" t="s">
        <v>580</v>
      </c>
      <c r="C805" s="4" t="s">
        <v>20</v>
      </c>
      <c r="D805" s="4" t="s">
        <v>231</v>
      </c>
      <c r="E805" s="11">
        <f>E804</f>
        <v>20</v>
      </c>
      <c r="F805" s="12"/>
      <c r="G805" s="343">
        <f t="shared" si="222"/>
        <v>0</v>
      </c>
      <c r="H805" s="206">
        <f>H804</f>
        <v>13</v>
      </c>
      <c r="I805" s="206">
        <f>I804</f>
        <v>1</v>
      </c>
      <c r="J805" s="206">
        <f>J804</f>
        <v>6</v>
      </c>
      <c r="K805" s="206">
        <f>K804</f>
        <v>0</v>
      </c>
      <c r="M805" s="293"/>
      <c r="N805" s="294"/>
    </row>
    <row r="806" spans="1:14" x14ac:dyDescent="0.25">
      <c r="A806" s="75"/>
      <c r="B806" s="14"/>
      <c r="C806" s="4"/>
      <c r="D806" s="4"/>
      <c r="E806" s="31"/>
      <c r="F806" s="32"/>
      <c r="G806" s="240"/>
      <c r="H806" s="206"/>
      <c r="I806" s="206"/>
      <c r="J806" s="206"/>
      <c r="K806" s="206"/>
      <c r="M806" s="295"/>
      <c r="N806" s="294"/>
    </row>
    <row r="807" spans="1:14" x14ac:dyDescent="0.25">
      <c r="A807" s="75" t="s">
        <v>494</v>
      </c>
      <c r="B807" s="14" t="s">
        <v>544</v>
      </c>
      <c r="C807" s="4" t="s">
        <v>18</v>
      </c>
      <c r="D807" s="4" t="s">
        <v>231</v>
      </c>
      <c r="E807" s="11">
        <f>H807+I807+J807+K807</f>
        <v>4</v>
      </c>
      <c r="F807" s="12"/>
      <c r="G807" s="343">
        <f t="shared" si="222"/>
        <v>0</v>
      </c>
      <c r="H807" s="206">
        <v>2</v>
      </c>
      <c r="I807" s="206"/>
      <c r="J807" s="206">
        <v>2</v>
      </c>
      <c r="K807" s="206"/>
      <c r="M807" s="293"/>
      <c r="N807" s="294"/>
    </row>
    <row r="808" spans="1:14" x14ac:dyDescent="0.25">
      <c r="A808" s="75"/>
      <c r="B808" s="218" t="s">
        <v>582</v>
      </c>
      <c r="C808" s="4" t="s">
        <v>20</v>
      </c>
      <c r="D808" s="4" t="s">
        <v>231</v>
      </c>
      <c r="E808" s="11">
        <f>E807</f>
        <v>4</v>
      </c>
      <c r="F808" s="12"/>
      <c r="G808" s="343">
        <f t="shared" si="222"/>
        <v>0</v>
      </c>
      <c r="H808" s="206">
        <f>H807</f>
        <v>2</v>
      </c>
      <c r="I808" s="206">
        <f>I807</f>
        <v>0</v>
      </c>
      <c r="J808" s="206">
        <f>J807</f>
        <v>2</v>
      </c>
      <c r="K808" s="206">
        <f>K807</f>
        <v>0</v>
      </c>
      <c r="M808" s="293"/>
      <c r="N808" s="294"/>
    </row>
    <row r="809" spans="1:14" x14ac:dyDescent="0.25">
      <c r="A809" s="75"/>
      <c r="B809" s="14"/>
      <c r="C809" s="4"/>
      <c r="D809" s="4"/>
      <c r="E809" s="31"/>
      <c r="F809" s="32"/>
      <c r="G809" s="240"/>
      <c r="H809" s="206"/>
      <c r="I809" s="206"/>
      <c r="J809" s="206"/>
      <c r="K809" s="206"/>
      <c r="M809" s="295"/>
      <c r="N809" s="294"/>
    </row>
    <row r="810" spans="1:14" x14ac:dyDescent="0.25">
      <c r="A810" s="75" t="s">
        <v>495</v>
      </c>
      <c r="B810" s="14" t="s">
        <v>545</v>
      </c>
      <c r="C810" s="4" t="s">
        <v>18</v>
      </c>
      <c r="D810" s="4" t="s">
        <v>231</v>
      </c>
      <c r="E810" s="11">
        <f>H810+I810+J810+K810</f>
        <v>12</v>
      </c>
      <c r="F810" s="12"/>
      <c r="G810" s="343">
        <f t="shared" si="222"/>
        <v>0</v>
      </c>
      <c r="H810" s="206">
        <v>10</v>
      </c>
      <c r="I810" s="206"/>
      <c r="J810" s="206">
        <v>2</v>
      </c>
      <c r="K810" s="206"/>
      <c r="M810" s="293"/>
      <c r="N810" s="294"/>
    </row>
    <row r="811" spans="1:14" x14ac:dyDescent="0.25">
      <c r="A811" s="75"/>
      <c r="B811" s="218" t="s">
        <v>581</v>
      </c>
      <c r="C811" s="4" t="s">
        <v>20</v>
      </c>
      <c r="D811" s="4" t="s">
        <v>231</v>
      </c>
      <c r="E811" s="11">
        <f>E810</f>
        <v>12</v>
      </c>
      <c r="F811" s="12"/>
      <c r="G811" s="343">
        <f t="shared" si="222"/>
        <v>0</v>
      </c>
      <c r="H811" s="206">
        <f>H810</f>
        <v>10</v>
      </c>
      <c r="I811" s="206">
        <f>I810</f>
        <v>0</v>
      </c>
      <c r="J811" s="206">
        <f>J810</f>
        <v>2</v>
      </c>
      <c r="K811" s="206">
        <f>K810</f>
        <v>0</v>
      </c>
      <c r="M811" s="293"/>
      <c r="N811" s="294"/>
    </row>
    <row r="812" spans="1:14" x14ac:dyDescent="0.25">
      <c r="A812" s="75"/>
      <c r="B812" s="14"/>
      <c r="C812" s="4"/>
      <c r="D812" s="4"/>
      <c r="E812" s="31"/>
      <c r="F812" s="32"/>
      <c r="G812" s="240"/>
      <c r="H812" s="206"/>
      <c r="I812" s="206"/>
      <c r="J812" s="206"/>
      <c r="K812" s="206"/>
      <c r="M812" s="295"/>
      <c r="N812" s="294"/>
    </row>
    <row r="813" spans="1:14" x14ac:dyDescent="0.25">
      <c r="A813" s="75" t="s">
        <v>496</v>
      </c>
      <c r="B813" s="14" t="s">
        <v>546</v>
      </c>
      <c r="C813" s="4" t="s">
        <v>18</v>
      </c>
      <c r="D813" s="4" t="s">
        <v>231</v>
      </c>
      <c r="E813" s="11">
        <f>H813+I813+J813+K813</f>
        <v>6</v>
      </c>
      <c r="F813" s="12"/>
      <c r="G813" s="343">
        <f t="shared" si="222"/>
        <v>0</v>
      </c>
      <c r="H813" s="206">
        <v>5</v>
      </c>
      <c r="I813" s="206">
        <v>1</v>
      </c>
      <c r="J813" s="206"/>
      <c r="K813" s="206"/>
      <c r="M813" s="293"/>
      <c r="N813" s="294"/>
    </row>
    <row r="814" spans="1:14" x14ac:dyDescent="0.25">
      <c r="A814" s="75"/>
      <c r="B814" s="218" t="s">
        <v>583</v>
      </c>
      <c r="C814" s="4" t="s">
        <v>20</v>
      </c>
      <c r="D814" s="4" t="s">
        <v>231</v>
      </c>
      <c r="E814" s="11">
        <f>E813</f>
        <v>6</v>
      </c>
      <c r="F814" s="12"/>
      <c r="G814" s="343">
        <f t="shared" si="222"/>
        <v>0</v>
      </c>
      <c r="H814" s="206">
        <f>H813</f>
        <v>5</v>
      </c>
      <c r="I814" s="206">
        <f>I813</f>
        <v>1</v>
      </c>
      <c r="J814" s="206">
        <f>J813</f>
        <v>0</v>
      </c>
      <c r="K814" s="206">
        <f>K813</f>
        <v>0</v>
      </c>
      <c r="M814" s="293"/>
      <c r="N814" s="294"/>
    </row>
    <row r="815" spans="1:14" x14ac:dyDescent="0.25">
      <c r="A815" s="75"/>
      <c r="B815" s="14"/>
      <c r="C815" s="4"/>
      <c r="D815" s="4"/>
      <c r="E815" s="11"/>
      <c r="F815" s="12"/>
      <c r="G815" s="240"/>
      <c r="H815" s="206"/>
      <c r="I815" s="206"/>
      <c r="J815" s="206"/>
      <c r="K815" s="206"/>
      <c r="M815" s="293"/>
      <c r="N815" s="294"/>
    </row>
    <row r="816" spans="1:14" x14ac:dyDescent="0.25">
      <c r="A816" s="75" t="s">
        <v>497</v>
      </c>
      <c r="B816" s="14" t="s">
        <v>547</v>
      </c>
      <c r="C816" s="4" t="s">
        <v>18</v>
      </c>
      <c r="D816" s="4" t="s">
        <v>231</v>
      </c>
      <c r="E816" s="11">
        <f>H816+I816+J816+K816</f>
        <v>7</v>
      </c>
      <c r="F816" s="12"/>
      <c r="G816" s="343">
        <f t="shared" si="222"/>
        <v>0</v>
      </c>
      <c r="H816" s="206">
        <v>6</v>
      </c>
      <c r="I816" s="206">
        <v>1</v>
      </c>
      <c r="J816" s="206"/>
      <c r="K816" s="206"/>
      <c r="M816" s="293"/>
      <c r="N816" s="294"/>
    </row>
    <row r="817" spans="1:14" x14ac:dyDescent="0.25">
      <c r="A817" s="75"/>
      <c r="B817" s="218" t="s">
        <v>584</v>
      </c>
      <c r="C817" s="4" t="s">
        <v>20</v>
      </c>
      <c r="D817" s="4" t="s">
        <v>231</v>
      </c>
      <c r="E817" s="11">
        <f>E816</f>
        <v>7</v>
      </c>
      <c r="F817" s="12"/>
      <c r="G817" s="343">
        <f t="shared" si="222"/>
        <v>0</v>
      </c>
      <c r="H817" s="206">
        <f>H816</f>
        <v>6</v>
      </c>
      <c r="I817" s="206">
        <f>I816</f>
        <v>1</v>
      </c>
      <c r="J817" s="206">
        <f>J816</f>
        <v>0</v>
      </c>
      <c r="K817" s="206">
        <f>K816</f>
        <v>0</v>
      </c>
      <c r="M817" s="293"/>
      <c r="N817" s="294"/>
    </row>
    <row r="818" spans="1:14" x14ac:dyDescent="0.25">
      <c r="A818" s="75"/>
      <c r="B818" s="14"/>
      <c r="C818" s="4"/>
      <c r="D818" s="4"/>
      <c r="E818" s="11"/>
      <c r="F818" s="12"/>
      <c r="G818" s="240"/>
      <c r="H818" s="206"/>
      <c r="I818" s="206"/>
      <c r="J818" s="206"/>
      <c r="K818" s="206"/>
      <c r="M818" s="293"/>
      <c r="N818" s="294"/>
    </row>
    <row r="819" spans="1:14" x14ac:dyDescent="0.25">
      <c r="A819" s="75" t="s">
        <v>498</v>
      </c>
      <c r="B819" s="14" t="s">
        <v>548</v>
      </c>
      <c r="C819" s="4" t="s">
        <v>18</v>
      </c>
      <c r="D819" s="4" t="s">
        <v>22</v>
      </c>
      <c r="E819" s="11">
        <f>H819+I819+J819+K819</f>
        <v>60</v>
      </c>
      <c r="F819" s="12"/>
      <c r="G819" s="343">
        <f t="shared" si="222"/>
        <v>0</v>
      </c>
      <c r="H819" s="206">
        <v>60</v>
      </c>
      <c r="I819" s="206"/>
      <c r="J819" s="206"/>
      <c r="K819" s="206"/>
      <c r="M819" s="293"/>
      <c r="N819" s="294"/>
    </row>
    <row r="820" spans="1:14" x14ac:dyDescent="0.25">
      <c r="A820" s="75"/>
      <c r="B820" s="218" t="s">
        <v>715</v>
      </c>
      <c r="C820" s="4" t="s">
        <v>20</v>
      </c>
      <c r="D820" s="4" t="s">
        <v>22</v>
      </c>
      <c r="E820" s="11">
        <f>E819</f>
        <v>60</v>
      </c>
      <c r="F820" s="12"/>
      <c r="G820" s="343">
        <f t="shared" si="222"/>
        <v>0</v>
      </c>
      <c r="H820" s="206">
        <f>H819</f>
        <v>60</v>
      </c>
      <c r="I820" s="206">
        <f>I819</f>
        <v>0</v>
      </c>
      <c r="J820" s="206">
        <f>J819</f>
        <v>0</v>
      </c>
      <c r="K820" s="206">
        <f>K819</f>
        <v>0</v>
      </c>
      <c r="M820" s="293"/>
      <c r="N820" s="294"/>
    </row>
    <row r="821" spans="1:14" x14ac:dyDescent="0.25">
      <c r="A821" s="75"/>
      <c r="B821" s="14"/>
      <c r="C821" s="4"/>
      <c r="D821" s="4"/>
      <c r="E821" s="11"/>
      <c r="F821" s="12"/>
      <c r="G821" s="240"/>
      <c r="H821" s="206"/>
      <c r="I821" s="206"/>
      <c r="J821" s="206"/>
      <c r="K821" s="206"/>
      <c r="M821" s="293"/>
      <c r="N821" s="294"/>
    </row>
    <row r="822" spans="1:14" x14ac:dyDescent="0.25">
      <c r="A822" s="75" t="s">
        <v>563</v>
      </c>
      <c r="B822" s="14" t="s">
        <v>549</v>
      </c>
      <c r="C822" s="4" t="s">
        <v>18</v>
      </c>
      <c r="D822" s="4" t="s">
        <v>22</v>
      </c>
      <c r="E822" s="11">
        <f>H822+I822+J822+K822</f>
        <v>2</v>
      </c>
      <c r="F822" s="12"/>
      <c r="G822" s="343">
        <f t="shared" si="222"/>
        <v>0</v>
      </c>
      <c r="H822" s="206">
        <v>2</v>
      </c>
      <c r="I822" s="206"/>
      <c r="J822" s="206"/>
      <c r="K822" s="206"/>
      <c r="M822" s="293"/>
      <c r="N822" s="294"/>
    </row>
    <row r="823" spans="1:14" ht="24.75" x14ac:dyDescent="0.25">
      <c r="A823" s="75"/>
      <c r="B823" s="218" t="s">
        <v>716</v>
      </c>
      <c r="C823" s="4" t="s">
        <v>20</v>
      </c>
      <c r="D823" s="4" t="s">
        <v>22</v>
      </c>
      <c r="E823" s="11">
        <f>E822</f>
        <v>2</v>
      </c>
      <c r="F823" s="12"/>
      <c r="G823" s="343">
        <f t="shared" si="222"/>
        <v>0</v>
      </c>
      <c r="H823" s="206">
        <f>H822</f>
        <v>2</v>
      </c>
      <c r="I823" s="206">
        <f>I822</f>
        <v>0</v>
      </c>
      <c r="J823" s="206">
        <f>J822</f>
        <v>0</v>
      </c>
      <c r="K823" s="206">
        <f>K822</f>
        <v>0</v>
      </c>
      <c r="M823" s="293"/>
      <c r="N823" s="294"/>
    </row>
    <row r="824" spans="1:14" x14ac:dyDescent="0.25">
      <c r="A824" s="75"/>
      <c r="B824" s="14"/>
      <c r="C824" s="4"/>
      <c r="D824" s="4"/>
      <c r="E824" s="11"/>
      <c r="F824" s="12"/>
      <c r="G824" s="240"/>
      <c r="H824" s="206"/>
      <c r="I824" s="206"/>
      <c r="J824" s="206"/>
      <c r="K824" s="206"/>
      <c r="M824" s="293"/>
      <c r="N824" s="294"/>
    </row>
    <row r="825" spans="1:14" x14ac:dyDescent="0.25">
      <c r="A825" s="75" t="s">
        <v>564</v>
      </c>
      <c r="B825" s="14" t="s">
        <v>550</v>
      </c>
      <c r="C825" s="4" t="s">
        <v>18</v>
      </c>
      <c r="D825" s="4" t="s">
        <v>22</v>
      </c>
      <c r="E825" s="11">
        <f>H825+I825+J825+K825</f>
        <v>80</v>
      </c>
      <c r="F825" s="12"/>
      <c r="G825" s="343">
        <f t="shared" si="222"/>
        <v>0</v>
      </c>
      <c r="H825" s="206">
        <v>60</v>
      </c>
      <c r="I825" s="206">
        <v>20</v>
      </c>
      <c r="J825" s="206"/>
      <c r="K825" s="206"/>
      <c r="M825" s="293"/>
      <c r="N825" s="294"/>
    </row>
    <row r="826" spans="1:14" x14ac:dyDescent="0.25">
      <c r="A826" s="75"/>
      <c r="B826" s="218" t="s">
        <v>717</v>
      </c>
      <c r="C826" s="4" t="s">
        <v>20</v>
      </c>
      <c r="D826" s="4" t="s">
        <v>22</v>
      </c>
      <c r="E826" s="11">
        <f>E825</f>
        <v>80</v>
      </c>
      <c r="F826" s="12"/>
      <c r="G826" s="343">
        <f t="shared" si="222"/>
        <v>0</v>
      </c>
      <c r="H826" s="206">
        <f>H825</f>
        <v>60</v>
      </c>
      <c r="I826" s="206">
        <f>I825</f>
        <v>20</v>
      </c>
      <c r="J826" s="206">
        <f>J825</f>
        <v>0</v>
      </c>
      <c r="K826" s="206">
        <f>K825</f>
        <v>0</v>
      </c>
      <c r="M826" s="293"/>
      <c r="N826" s="294"/>
    </row>
    <row r="827" spans="1:14" x14ac:dyDescent="0.25">
      <c r="A827" s="75"/>
      <c r="B827" s="14"/>
      <c r="C827" s="4"/>
      <c r="D827" s="4"/>
      <c r="E827" s="11"/>
      <c r="F827" s="12"/>
      <c r="G827" s="240"/>
      <c r="H827" s="206"/>
      <c r="I827" s="206"/>
      <c r="J827" s="206"/>
      <c r="K827" s="206"/>
      <c r="M827" s="293"/>
      <c r="N827" s="294"/>
    </row>
    <row r="828" spans="1:14" x14ac:dyDescent="0.25">
      <c r="A828" s="75" t="s">
        <v>565</v>
      </c>
      <c r="B828" s="14" t="s">
        <v>551</v>
      </c>
      <c r="C828" s="4" t="s">
        <v>18</v>
      </c>
      <c r="D828" s="4" t="s">
        <v>22</v>
      </c>
      <c r="E828" s="11">
        <f>H828+I828+J828+K828</f>
        <v>20</v>
      </c>
      <c r="F828" s="12"/>
      <c r="G828" s="343">
        <f t="shared" si="222"/>
        <v>0</v>
      </c>
      <c r="H828" s="206">
        <v>20</v>
      </c>
      <c r="I828" s="206"/>
      <c r="J828" s="206"/>
      <c r="K828" s="206"/>
      <c r="M828" s="293"/>
      <c r="N828" s="294"/>
    </row>
    <row r="829" spans="1:14" ht="24.75" x14ac:dyDescent="0.25">
      <c r="A829" s="75"/>
      <c r="B829" s="218" t="s">
        <v>718</v>
      </c>
      <c r="C829" s="4" t="s">
        <v>20</v>
      </c>
      <c r="D829" s="4" t="s">
        <v>22</v>
      </c>
      <c r="E829" s="11">
        <f>E828</f>
        <v>20</v>
      </c>
      <c r="F829" s="12"/>
      <c r="G829" s="343">
        <f t="shared" si="222"/>
        <v>0</v>
      </c>
      <c r="H829" s="206">
        <f>H828</f>
        <v>20</v>
      </c>
      <c r="I829" s="206">
        <f>I828</f>
        <v>0</v>
      </c>
      <c r="J829" s="206">
        <f>J828</f>
        <v>0</v>
      </c>
      <c r="K829" s="206">
        <f>K828</f>
        <v>0</v>
      </c>
      <c r="M829" s="293"/>
      <c r="N829" s="294"/>
    </row>
    <row r="830" spans="1:14" x14ac:dyDescent="0.25">
      <c r="A830" s="75"/>
      <c r="B830" s="14"/>
      <c r="C830" s="4"/>
      <c r="D830" s="4"/>
      <c r="E830" s="11"/>
      <c r="F830" s="12"/>
      <c r="G830" s="240"/>
      <c r="H830" s="206"/>
      <c r="I830" s="206"/>
      <c r="J830" s="206"/>
      <c r="K830" s="206"/>
      <c r="M830" s="293"/>
      <c r="N830" s="294"/>
    </row>
    <row r="831" spans="1:14" x14ac:dyDescent="0.25">
      <c r="A831" s="75" t="s">
        <v>566</v>
      </c>
      <c r="B831" s="14" t="s">
        <v>552</v>
      </c>
      <c r="C831" s="4" t="s">
        <v>18</v>
      </c>
      <c r="D831" s="4" t="s">
        <v>231</v>
      </c>
      <c r="E831" s="11">
        <f>H831+I831+J831+K831</f>
        <v>58</v>
      </c>
      <c r="F831" s="12"/>
      <c r="G831" s="343">
        <f t="shared" si="222"/>
        <v>0</v>
      </c>
      <c r="H831" s="206">
        <v>35</v>
      </c>
      <c r="I831" s="206">
        <v>14</v>
      </c>
      <c r="J831" s="206">
        <v>9</v>
      </c>
      <c r="K831" s="206"/>
      <c r="M831" s="293"/>
      <c r="N831" s="294"/>
    </row>
    <row r="832" spans="1:14" x14ac:dyDescent="0.25">
      <c r="A832" s="75"/>
      <c r="B832" s="216" t="s">
        <v>585</v>
      </c>
      <c r="C832" s="4" t="s">
        <v>20</v>
      </c>
      <c r="D832" s="4" t="s">
        <v>231</v>
      </c>
      <c r="E832" s="11">
        <f>E831</f>
        <v>58</v>
      </c>
      <c r="F832" s="12"/>
      <c r="G832" s="343">
        <f t="shared" si="222"/>
        <v>0</v>
      </c>
      <c r="H832" s="206">
        <f>H831</f>
        <v>35</v>
      </c>
      <c r="I832" s="206">
        <f>I831</f>
        <v>14</v>
      </c>
      <c r="J832" s="206">
        <f>J831</f>
        <v>9</v>
      </c>
      <c r="K832" s="206">
        <f>K831</f>
        <v>0</v>
      </c>
      <c r="M832" s="293"/>
      <c r="N832" s="294"/>
    </row>
    <row r="833" spans="1:14" x14ac:dyDescent="0.25">
      <c r="A833" s="75"/>
      <c r="B833" s="14"/>
      <c r="C833" s="4"/>
      <c r="D833" s="4"/>
      <c r="E833" s="31"/>
      <c r="F833" s="32"/>
      <c r="G833" s="240"/>
      <c r="H833" s="206"/>
      <c r="I833" s="206"/>
      <c r="J833" s="206"/>
      <c r="K833" s="206"/>
      <c r="M833" s="295"/>
      <c r="N833" s="294"/>
    </row>
    <row r="834" spans="1:14" x14ac:dyDescent="0.25">
      <c r="A834" s="75" t="s">
        <v>567</v>
      </c>
      <c r="B834" s="14" t="s">
        <v>553</v>
      </c>
      <c r="C834" s="4" t="s">
        <v>18</v>
      </c>
      <c r="D834" s="4" t="s">
        <v>231</v>
      </c>
      <c r="E834" s="279">
        <f>H834+I834+J834+K834</f>
        <v>28</v>
      </c>
      <c r="F834" s="12"/>
      <c r="G834" s="343">
        <f t="shared" si="222"/>
        <v>0</v>
      </c>
      <c r="H834" s="206"/>
      <c r="I834" s="206">
        <v>8</v>
      </c>
      <c r="J834" s="206">
        <v>4</v>
      </c>
      <c r="K834" s="206">
        <v>16</v>
      </c>
      <c r="M834" s="293"/>
      <c r="N834" s="294"/>
    </row>
    <row r="835" spans="1:14" x14ac:dyDescent="0.25">
      <c r="A835" s="75"/>
      <c r="B835" s="216" t="s">
        <v>707</v>
      </c>
      <c r="C835" s="4" t="s">
        <v>20</v>
      </c>
      <c r="D835" s="4" t="s">
        <v>231</v>
      </c>
      <c r="E835" s="279">
        <f>E834</f>
        <v>28</v>
      </c>
      <c r="F835" s="12"/>
      <c r="G835" s="343">
        <f t="shared" si="222"/>
        <v>0</v>
      </c>
      <c r="H835" s="206">
        <f>H834</f>
        <v>0</v>
      </c>
      <c r="I835" s="206">
        <f>I834</f>
        <v>8</v>
      </c>
      <c r="J835" s="206">
        <f>J834</f>
        <v>4</v>
      </c>
      <c r="K835" s="206">
        <f>K834</f>
        <v>16</v>
      </c>
      <c r="M835" s="293"/>
      <c r="N835" s="294"/>
    </row>
    <row r="836" spans="1:14" x14ac:dyDescent="0.25">
      <c r="A836" s="75"/>
      <c r="B836" s="216"/>
      <c r="C836" s="4"/>
      <c r="D836" s="4"/>
      <c r="E836" s="11"/>
      <c r="F836" s="12"/>
      <c r="G836" s="240"/>
      <c r="H836" s="206"/>
      <c r="I836" s="206"/>
      <c r="J836" s="206"/>
      <c r="K836" s="206"/>
      <c r="M836" s="293"/>
      <c r="N836" s="294"/>
    </row>
    <row r="837" spans="1:14" x14ac:dyDescent="0.25">
      <c r="A837" s="75" t="s">
        <v>568</v>
      </c>
      <c r="B837" s="14" t="s">
        <v>708</v>
      </c>
      <c r="C837" s="4" t="s">
        <v>18</v>
      </c>
      <c r="D837" s="4" t="s">
        <v>231</v>
      </c>
      <c r="E837" s="11">
        <f>H837+I837+J837+K837</f>
        <v>3</v>
      </c>
      <c r="F837" s="12"/>
      <c r="G837" s="343">
        <f t="shared" si="222"/>
        <v>0</v>
      </c>
      <c r="H837" s="206">
        <v>1</v>
      </c>
      <c r="I837" s="206"/>
      <c r="J837" s="206">
        <v>2</v>
      </c>
      <c r="K837" s="206"/>
      <c r="M837" s="293"/>
      <c r="N837" s="294"/>
    </row>
    <row r="838" spans="1:14" x14ac:dyDescent="0.25">
      <c r="A838" s="75"/>
      <c r="B838" s="216" t="s">
        <v>709</v>
      </c>
      <c r="C838" s="4" t="s">
        <v>20</v>
      </c>
      <c r="D838" s="4" t="s">
        <v>231</v>
      </c>
      <c r="E838" s="11">
        <f>E837</f>
        <v>3</v>
      </c>
      <c r="F838" s="12"/>
      <c r="G838" s="343">
        <f t="shared" si="222"/>
        <v>0</v>
      </c>
      <c r="H838" s="206">
        <f>H837</f>
        <v>1</v>
      </c>
      <c r="I838" s="206">
        <f>I837</f>
        <v>0</v>
      </c>
      <c r="J838" s="206">
        <f>J837</f>
        <v>2</v>
      </c>
      <c r="K838" s="206">
        <f>K837</f>
        <v>0</v>
      </c>
      <c r="M838" s="293"/>
      <c r="N838" s="294"/>
    </row>
    <row r="839" spans="1:14" x14ac:dyDescent="0.25">
      <c r="A839" s="75"/>
      <c r="B839" s="216"/>
      <c r="C839" s="4"/>
      <c r="D839" s="4"/>
      <c r="E839" s="11"/>
      <c r="F839" s="12"/>
      <c r="G839" s="240"/>
      <c r="H839" s="206"/>
      <c r="I839" s="206"/>
      <c r="J839" s="206"/>
      <c r="K839" s="206"/>
      <c r="M839" s="293"/>
      <c r="N839" s="294"/>
    </row>
    <row r="840" spans="1:14" x14ac:dyDescent="0.25">
      <c r="A840" s="75" t="s">
        <v>569</v>
      </c>
      <c r="B840" s="14" t="s">
        <v>710</v>
      </c>
      <c r="C840" s="4" t="s">
        <v>18</v>
      </c>
      <c r="D840" s="4" t="s">
        <v>231</v>
      </c>
      <c r="E840" s="11">
        <f>H840+I840+J840+K840</f>
        <v>8</v>
      </c>
      <c r="F840" s="12"/>
      <c r="G840" s="343">
        <f t="shared" si="222"/>
        <v>0</v>
      </c>
      <c r="H840" s="206"/>
      <c r="I840" s="206"/>
      <c r="J840" s="206"/>
      <c r="K840" s="206">
        <v>8</v>
      </c>
      <c r="M840" s="293"/>
      <c r="N840" s="294"/>
    </row>
    <row r="841" spans="1:14" x14ac:dyDescent="0.25">
      <c r="A841" s="75"/>
      <c r="B841" s="216" t="s">
        <v>775</v>
      </c>
      <c r="C841" s="4" t="s">
        <v>20</v>
      </c>
      <c r="D841" s="4" t="s">
        <v>231</v>
      </c>
      <c r="E841" s="11">
        <f>E840</f>
        <v>8</v>
      </c>
      <c r="F841" s="12"/>
      <c r="G841" s="343">
        <f t="shared" si="222"/>
        <v>0</v>
      </c>
      <c r="H841" s="206">
        <f>H840</f>
        <v>0</v>
      </c>
      <c r="I841" s="206">
        <f>I840</f>
        <v>0</v>
      </c>
      <c r="J841" s="206">
        <f>J840</f>
        <v>0</v>
      </c>
      <c r="K841" s="206">
        <f>K840</f>
        <v>8</v>
      </c>
      <c r="M841" s="293"/>
      <c r="N841" s="294"/>
    </row>
    <row r="842" spans="1:14" x14ac:dyDescent="0.25">
      <c r="A842" s="75"/>
      <c r="B842" s="216"/>
      <c r="C842" s="4"/>
      <c r="D842" s="4"/>
      <c r="E842" s="11"/>
      <c r="F842" s="12"/>
      <c r="G842" s="240"/>
      <c r="H842" s="206"/>
      <c r="I842" s="206"/>
      <c r="J842" s="206"/>
      <c r="K842" s="206"/>
      <c r="M842" s="293"/>
      <c r="N842" s="294"/>
    </row>
    <row r="843" spans="1:14" x14ac:dyDescent="0.25">
      <c r="A843" s="75" t="s">
        <v>570</v>
      </c>
      <c r="B843" s="14" t="s">
        <v>771</v>
      </c>
      <c r="C843" s="4" t="s">
        <v>18</v>
      </c>
      <c r="D843" s="4" t="s">
        <v>231</v>
      </c>
      <c r="E843" s="11">
        <f>H843+I843+J843+K843</f>
        <v>10</v>
      </c>
      <c r="F843" s="12"/>
      <c r="G843" s="343">
        <f t="shared" si="222"/>
        <v>0</v>
      </c>
      <c r="H843" s="206">
        <v>10</v>
      </c>
      <c r="I843" s="206"/>
      <c r="J843" s="206"/>
      <c r="K843" s="206"/>
      <c r="M843" s="293"/>
      <c r="N843" s="294"/>
    </row>
    <row r="844" spans="1:14" x14ac:dyDescent="0.25">
      <c r="A844" s="75"/>
      <c r="B844" s="216" t="s">
        <v>719</v>
      </c>
      <c r="C844" s="4" t="s">
        <v>20</v>
      </c>
      <c r="D844" s="4" t="s">
        <v>231</v>
      </c>
      <c r="E844" s="11">
        <f>E843</f>
        <v>10</v>
      </c>
      <c r="F844" s="12"/>
      <c r="G844" s="343">
        <f t="shared" si="222"/>
        <v>0</v>
      </c>
      <c r="H844" s="206">
        <f>H843</f>
        <v>10</v>
      </c>
      <c r="I844" s="206">
        <f>I843</f>
        <v>0</v>
      </c>
      <c r="J844" s="206">
        <f>J843</f>
        <v>0</v>
      </c>
      <c r="K844" s="206">
        <f>K843</f>
        <v>0</v>
      </c>
      <c r="M844" s="293"/>
      <c r="N844" s="294"/>
    </row>
    <row r="845" spans="1:14" x14ac:dyDescent="0.25">
      <c r="A845" s="75"/>
      <c r="B845" s="14"/>
      <c r="C845" s="4"/>
      <c r="D845" s="4"/>
      <c r="E845" s="11"/>
      <c r="F845" s="12"/>
      <c r="G845" s="240"/>
      <c r="H845" s="206"/>
      <c r="I845" s="206"/>
      <c r="J845" s="206"/>
      <c r="K845" s="206"/>
      <c r="M845" s="293"/>
      <c r="N845" s="294"/>
    </row>
    <row r="846" spans="1:14" x14ac:dyDescent="0.25">
      <c r="A846" s="75" t="s">
        <v>783</v>
      </c>
      <c r="B846" s="14" t="s">
        <v>554</v>
      </c>
      <c r="C846" s="4" t="s">
        <v>18</v>
      </c>
      <c r="D846" s="4" t="s">
        <v>231</v>
      </c>
      <c r="E846" s="11">
        <f>H846+I846+J846+K846</f>
        <v>0</v>
      </c>
      <c r="F846" s="12"/>
      <c r="G846" s="343" t="str">
        <f t="shared" si="222"/>
        <v>Rate Only</v>
      </c>
      <c r="H846" s="206"/>
      <c r="I846" s="206"/>
      <c r="J846" s="206"/>
      <c r="K846" s="206"/>
      <c r="M846" s="293"/>
      <c r="N846" s="294"/>
    </row>
    <row r="847" spans="1:14" x14ac:dyDescent="0.25">
      <c r="A847" s="75"/>
      <c r="B847" s="216" t="s">
        <v>586</v>
      </c>
      <c r="C847" s="4" t="s">
        <v>20</v>
      </c>
      <c r="D847" s="4" t="s">
        <v>231</v>
      </c>
      <c r="E847" s="11">
        <f>E846</f>
        <v>0</v>
      </c>
      <c r="F847" s="12"/>
      <c r="G847" s="343" t="str">
        <f t="shared" ref="G847" si="223">IF(E847=0,"Rate Only",E847*F847)</f>
        <v>Rate Only</v>
      </c>
      <c r="H847" s="206">
        <f>H846</f>
        <v>0</v>
      </c>
      <c r="I847" s="206">
        <f>I846</f>
        <v>0</v>
      </c>
      <c r="J847" s="206">
        <f>J846</f>
        <v>0</v>
      </c>
      <c r="K847" s="206">
        <f>K846</f>
        <v>0</v>
      </c>
      <c r="M847" s="293"/>
      <c r="N847" s="294"/>
    </row>
    <row r="848" spans="1:14" x14ac:dyDescent="0.25">
      <c r="A848" s="75"/>
      <c r="B848" s="14"/>
      <c r="C848" s="4"/>
      <c r="D848" s="4"/>
      <c r="E848" s="11"/>
      <c r="F848" s="12"/>
      <c r="G848" s="240"/>
      <c r="H848" s="206"/>
      <c r="I848" s="206"/>
      <c r="J848" s="206"/>
      <c r="K848" s="206"/>
      <c r="M848" s="293"/>
      <c r="N848" s="294"/>
    </row>
    <row r="849" spans="1:14" x14ac:dyDescent="0.25">
      <c r="A849" s="75" t="s">
        <v>571</v>
      </c>
      <c r="B849" s="14" t="s">
        <v>555</v>
      </c>
      <c r="C849" s="4" t="s">
        <v>18</v>
      </c>
      <c r="D849" s="4" t="s">
        <v>231</v>
      </c>
      <c r="E849" s="11">
        <f>H849+I849+J849+K849</f>
        <v>8</v>
      </c>
      <c r="F849" s="12"/>
      <c r="G849" s="343">
        <f t="shared" ref="G849:G850" si="224">IF(E849=0,"Rate Only",E849*F849)</f>
        <v>0</v>
      </c>
      <c r="H849" s="206">
        <v>8</v>
      </c>
      <c r="I849" s="206"/>
      <c r="J849" s="206"/>
      <c r="K849" s="206"/>
      <c r="M849" s="293"/>
      <c r="N849" s="294"/>
    </row>
    <row r="850" spans="1:14" x14ac:dyDescent="0.25">
      <c r="A850" s="75"/>
      <c r="B850" s="216" t="s">
        <v>588</v>
      </c>
      <c r="C850" s="4" t="s">
        <v>20</v>
      </c>
      <c r="D850" s="4" t="s">
        <v>231</v>
      </c>
      <c r="E850" s="11">
        <f>E849</f>
        <v>8</v>
      </c>
      <c r="F850" s="12"/>
      <c r="G850" s="343">
        <f t="shared" si="224"/>
        <v>0</v>
      </c>
      <c r="H850" s="206">
        <f>H849</f>
        <v>8</v>
      </c>
      <c r="I850" s="206">
        <f>I849</f>
        <v>0</v>
      </c>
      <c r="J850" s="206">
        <f>J849</f>
        <v>0</v>
      </c>
      <c r="K850" s="206">
        <f>K849</f>
        <v>0</v>
      </c>
      <c r="M850" s="293"/>
      <c r="N850" s="294"/>
    </row>
    <row r="851" spans="1:14" x14ac:dyDescent="0.25">
      <c r="A851" s="75"/>
      <c r="B851" s="14"/>
      <c r="C851" s="4"/>
      <c r="D851" s="4"/>
      <c r="E851" s="11"/>
      <c r="F851" s="12"/>
      <c r="G851" s="240"/>
      <c r="H851" s="206"/>
      <c r="I851" s="206"/>
      <c r="J851" s="206"/>
      <c r="K851" s="206"/>
      <c r="M851" s="293"/>
      <c r="N851" s="294"/>
    </row>
    <row r="852" spans="1:14" x14ac:dyDescent="0.25">
      <c r="A852" s="75" t="s">
        <v>572</v>
      </c>
      <c r="B852" s="14" t="s">
        <v>556</v>
      </c>
      <c r="C852" s="4" t="s">
        <v>18</v>
      </c>
      <c r="D852" s="4" t="s">
        <v>231</v>
      </c>
      <c r="E852" s="11">
        <f>H852+I852+J852+K852</f>
        <v>8</v>
      </c>
      <c r="F852" s="12"/>
      <c r="G852" s="343">
        <f t="shared" ref="G852:G853" si="225">IF(E852=0,"Rate Only",E852*F852)</f>
        <v>0</v>
      </c>
      <c r="H852" s="206">
        <v>8</v>
      </c>
      <c r="I852" s="206"/>
      <c r="J852" s="206"/>
      <c r="K852" s="206"/>
      <c r="M852" s="293"/>
      <c r="N852" s="294"/>
    </row>
    <row r="853" spans="1:14" x14ac:dyDescent="0.25">
      <c r="A853" s="75"/>
      <c r="B853" s="216" t="s">
        <v>587</v>
      </c>
      <c r="C853" s="4" t="s">
        <v>20</v>
      </c>
      <c r="D853" s="4" t="s">
        <v>231</v>
      </c>
      <c r="E853" s="11">
        <f>E852</f>
        <v>8</v>
      </c>
      <c r="F853" s="12"/>
      <c r="G853" s="343">
        <f t="shared" si="225"/>
        <v>0</v>
      </c>
      <c r="H853" s="206">
        <f>H852</f>
        <v>8</v>
      </c>
      <c r="I853" s="206">
        <f>I852</f>
        <v>0</v>
      </c>
      <c r="J853" s="206">
        <f>J852</f>
        <v>0</v>
      </c>
      <c r="K853" s="206">
        <f>K852</f>
        <v>0</v>
      </c>
      <c r="M853" s="293"/>
      <c r="N853" s="294"/>
    </row>
    <row r="854" spans="1:14" x14ac:dyDescent="0.25">
      <c r="A854" s="75"/>
      <c r="B854" s="216"/>
      <c r="C854" s="4"/>
      <c r="D854" s="4"/>
      <c r="E854" s="11"/>
      <c r="F854" s="12"/>
      <c r="G854" s="240"/>
      <c r="H854" s="206"/>
      <c r="I854" s="206"/>
      <c r="J854" s="206"/>
      <c r="K854" s="206"/>
      <c r="M854" s="293"/>
      <c r="N854" s="294"/>
    </row>
    <row r="855" spans="1:14" x14ac:dyDescent="0.25">
      <c r="A855" s="2" t="s">
        <v>573</v>
      </c>
      <c r="B855" s="7" t="s">
        <v>593</v>
      </c>
      <c r="C855" s="4" t="s">
        <v>18</v>
      </c>
      <c r="D855" s="4" t="s">
        <v>231</v>
      </c>
      <c r="E855" s="11">
        <f>H855+I855+J855+K855</f>
        <v>2</v>
      </c>
      <c r="F855" s="12"/>
      <c r="G855" s="343">
        <f t="shared" ref="G855:G856" si="226">IF(E855=0,"Rate Only",E855*F855)</f>
        <v>0</v>
      </c>
      <c r="H855" s="206"/>
      <c r="I855" s="206">
        <v>2</v>
      </c>
      <c r="J855" s="206"/>
      <c r="K855" s="206"/>
      <c r="M855" s="293"/>
      <c r="N855" s="294"/>
    </row>
    <row r="856" spans="1:14" x14ac:dyDescent="0.25">
      <c r="A856" s="2"/>
      <c r="B856" s="224" t="s">
        <v>774</v>
      </c>
      <c r="C856" s="4" t="s">
        <v>20</v>
      </c>
      <c r="D856" s="4" t="s">
        <v>231</v>
      </c>
      <c r="E856" s="11">
        <f>E855</f>
        <v>2</v>
      </c>
      <c r="F856" s="12"/>
      <c r="G856" s="343">
        <f t="shared" si="226"/>
        <v>0</v>
      </c>
      <c r="H856" s="206">
        <f>H855</f>
        <v>0</v>
      </c>
      <c r="I856" s="206">
        <f>I855</f>
        <v>2</v>
      </c>
      <c r="J856" s="206">
        <f>J855</f>
        <v>0</v>
      </c>
      <c r="K856" s="206">
        <f>K855</f>
        <v>0</v>
      </c>
      <c r="M856" s="293"/>
      <c r="N856" s="294"/>
    </row>
    <row r="857" spans="1:14" x14ac:dyDescent="0.25">
      <c r="A857" s="2"/>
      <c r="B857" s="224"/>
      <c r="C857" s="4"/>
      <c r="D857" s="4"/>
      <c r="E857" s="11"/>
      <c r="F857" s="12"/>
      <c r="G857" s="307"/>
      <c r="H857" s="206"/>
      <c r="I857" s="206"/>
      <c r="J857" s="206"/>
      <c r="K857" s="206"/>
      <c r="M857" s="293"/>
      <c r="N857" s="294"/>
    </row>
    <row r="858" spans="1:14" x14ac:dyDescent="0.25">
      <c r="A858" s="2" t="s">
        <v>574</v>
      </c>
      <c r="B858" s="7" t="s">
        <v>772</v>
      </c>
      <c r="C858" s="4" t="s">
        <v>18</v>
      </c>
      <c r="D858" s="4" t="s">
        <v>231</v>
      </c>
      <c r="E858" s="11">
        <f>H858+I858+J858+K858</f>
        <v>4</v>
      </c>
      <c r="F858" s="12"/>
      <c r="G858" s="343">
        <f t="shared" ref="G858:G859" si="227">IF(E858=0,"Rate Only",E858*F858)</f>
        <v>0</v>
      </c>
      <c r="H858" s="206"/>
      <c r="I858" s="206"/>
      <c r="J858" s="206"/>
      <c r="K858" s="206">
        <v>4</v>
      </c>
      <c r="M858" s="293"/>
      <c r="N858" s="294"/>
    </row>
    <row r="859" spans="1:14" x14ac:dyDescent="0.25">
      <c r="A859" s="2"/>
      <c r="B859" s="224" t="s">
        <v>773</v>
      </c>
      <c r="C859" s="4" t="s">
        <v>20</v>
      </c>
      <c r="D859" s="4" t="s">
        <v>231</v>
      </c>
      <c r="E859" s="11">
        <f>E858</f>
        <v>4</v>
      </c>
      <c r="F859" s="12"/>
      <c r="G859" s="343">
        <f t="shared" si="227"/>
        <v>0</v>
      </c>
      <c r="H859" s="206">
        <f>H858</f>
        <v>0</v>
      </c>
      <c r="I859" s="206">
        <f>I858</f>
        <v>0</v>
      </c>
      <c r="J859" s="206">
        <f>J858</f>
        <v>0</v>
      </c>
      <c r="K859" s="206">
        <f>K858</f>
        <v>4</v>
      </c>
      <c r="M859" s="293"/>
      <c r="N859" s="294"/>
    </row>
    <row r="860" spans="1:14" x14ac:dyDescent="0.25">
      <c r="A860" s="75"/>
      <c r="B860" s="14"/>
      <c r="C860" s="4"/>
      <c r="D860" s="4"/>
      <c r="E860" s="31"/>
      <c r="F860" s="32"/>
      <c r="G860" s="240"/>
      <c r="H860" s="206"/>
      <c r="I860" s="206"/>
      <c r="J860" s="206"/>
      <c r="K860" s="206"/>
      <c r="M860" s="295"/>
      <c r="N860" s="294"/>
    </row>
    <row r="861" spans="1:14" x14ac:dyDescent="0.25">
      <c r="A861" s="75" t="s">
        <v>575</v>
      </c>
      <c r="B861" s="14" t="s">
        <v>560</v>
      </c>
      <c r="C861" s="4" t="s">
        <v>18</v>
      </c>
      <c r="D861" s="4" t="s">
        <v>22</v>
      </c>
      <c r="E861" s="11">
        <f>H861+I861+J861+K861</f>
        <v>60</v>
      </c>
      <c r="F861" s="12"/>
      <c r="G861" s="343">
        <f t="shared" ref="G861:G862" si="228">IF(E861=0,"Rate Only",E861*F861)</f>
        <v>0</v>
      </c>
      <c r="H861" s="206">
        <v>45</v>
      </c>
      <c r="I861" s="206"/>
      <c r="J861" s="206">
        <v>15</v>
      </c>
      <c r="K861" s="206"/>
      <c r="M861" s="293"/>
      <c r="N861" s="294"/>
    </row>
    <row r="862" spans="1:14" x14ac:dyDescent="0.25">
      <c r="A862" s="75"/>
      <c r="B862" s="216" t="s">
        <v>589</v>
      </c>
      <c r="C862" s="4" t="s">
        <v>20</v>
      </c>
      <c r="D862" s="4" t="s">
        <v>22</v>
      </c>
      <c r="E862" s="11">
        <f>E861</f>
        <v>60</v>
      </c>
      <c r="F862" s="12"/>
      <c r="G862" s="343">
        <f t="shared" si="228"/>
        <v>0</v>
      </c>
      <c r="H862" s="206">
        <f>H861</f>
        <v>45</v>
      </c>
      <c r="I862" s="206">
        <f>I861</f>
        <v>0</v>
      </c>
      <c r="J862" s="206">
        <f>J861</f>
        <v>15</v>
      </c>
      <c r="K862" s="206">
        <f>K861</f>
        <v>0</v>
      </c>
      <c r="M862" s="293"/>
      <c r="N862" s="294"/>
    </row>
    <row r="863" spans="1:14" x14ac:dyDescent="0.25">
      <c r="A863" s="75"/>
      <c r="B863" s="14"/>
      <c r="C863" s="4"/>
      <c r="D863" s="4"/>
      <c r="E863" s="11"/>
      <c r="F863" s="12"/>
      <c r="G863" s="240"/>
      <c r="H863" s="206"/>
      <c r="I863" s="206"/>
      <c r="J863" s="206"/>
      <c r="K863" s="206"/>
      <c r="M863" s="293"/>
      <c r="N863" s="294"/>
    </row>
    <row r="864" spans="1:14" x14ac:dyDescent="0.25">
      <c r="A864" s="75" t="s">
        <v>576</v>
      </c>
      <c r="B864" s="14" t="s">
        <v>557</v>
      </c>
      <c r="C864" s="4" t="s">
        <v>18</v>
      </c>
      <c r="D864" s="4" t="s">
        <v>231</v>
      </c>
      <c r="E864" s="11">
        <f>H864+I864+J864+K864</f>
        <v>62</v>
      </c>
      <c r="F864" s="12"/>
      <c r="G864" s="343">
        <f t="shared" ref="G864:G865" si="229">IF(E864=0,"Rate Only",E864*F864)</f>
        <v>0</v>
      </c>
      <c r="H864" s="206">
        <v>48</v>
      </c>
      <c r="I864" s="206"/>
      <c r="J864" s="206">
        <v>14</v>
      </c>
      <c r="K864" s="206"/>
      <c r="M864" s="293"/>
      <c r="N864" s="294"/>
    </row>
    <row r="865" spans="1:14" x14ac:dyDescent="0.25">
      <c r="A865" s="75"/>
      <c r="B865" s="216" t="s">
        <v>720</v>
      </c>
      <c r="C865" s="4" t="s">
        <v>20</v>
      </c>
      <c r="D865" s="4" t="s">
        <v>231</v>
      </c>
      <c r="E865" s="11">
        <f>E864</f>
        <v>62</v>
      </c>
      <c r="F865" s="12"/>
      <c r="G865" s="343">
        <f t="shared" si="229"/>
        <v>0</v>
      </c>
      <c r="H865" s="206">
        <f>H864</f>
        <v>48</v>
      </c>
      <c r="I865" s="206">
        <f>I864</f>
        <v>0</v>
      </c>
      <c r="J865" s="206">
        <f>J864</f>
        <v>14</v>
      </c>
      <c r="K865" s="206">
        <f>K864</f>
        <v>0</v>
      </c>
      <c r="M865" s="293"/>
      <c r="N865" s="294"/>
    </row>
    <row r="866" spans="1:14" x14ac:dyDescent="0.25">
      <c r="A866" s="75"/>
      <c r="B866" s="14"/>
      <c r="C866" s="4"/>
      <c r="D866" s="4"/>
      <c r="E866" s="11"/>
      <c r="F866" s="12"/>
      <c r="G866" s="240"/>
      <c r="H866" s="206"/>
      <c r="I866" s="206"/>
      <c r="J866" s="206"/>
      <c r="K866" s="206"/>
      <c r="M866" s="293"/>
      <c r="N866" s="294"/>
    </row>
    <row r="867" spans="1:14" x14ac:dyDescent="0.25">
      <c r="A867" s="75" t="s">
        <v>577</v>
      </c>
      <c r="B867" s="14" t="s">
        <v>558</v>
      </c>
      <c r="C867" s="4" t="s">
        <v>18</v>
      </c>
      <c r="D867" s="4" t="s">
        <v>231</v>
      </c>
      <c r="E867" s="11">
        <f>H867+I867+J867+K867</f>
        <v>0</v>
      </c>
      <c r="F867" s="12"/>
      <c r="G867" s="343" t="str">
        <f t="shared" ref="G867:G868" si="230">IF(E867=0,"Rate Only",E867*F867)</f>
        <v>Rate Only</v>
      </c>
      <c r="H867" s="206"/>
      <c r="I867" s="206"/>
      <c r="J867" s="206"/>
      <c r="K867" s="206"/>
      <c r="M867" s="293"/>
      <c r="N867" s="294"/>
    </row>
    <row r="868" spans="1:14" x14ac:dyDescent="0.25">
      <c r="A868" s="75"/>
      <c r="B868" s="216" t="s">
        <v>721</v>
      </c>
      <c r="C868" s="4" t="s">
        <v>20</v>
      </c>
      <c r="D868" s="4" t="s">
        <v>231</v>
      </c>
      <c r="E868" s="11">
        <f>E867</f>
        <v>0</v>
      </c>
      <c r="F868" s="12"/>
      <c r="G868" s="343" t="str">
        <f t="shared" si="230"/>
        <v>Rate Only</v>
      </c>
      <c r="H868" s="206">
        <f>H867</f>
        <v>0</v>
      </c>
      <c r="I868" s="206">
        <f>I867</f>
        <v>0</v>
      </c>
      <c r="J868" s="206">
        <f>J867</f>
        <v>0</v>
      </c>
      <c r="K868" s="206">
        <f>K867</f>
        <v>0</v>
      </c>
      <c r="M868" s="293"/>
      <c r="N868" s="294"/>
    </row>
    <row r="869" spans="1:14" x14ac:dyDescent="0.25">
      <c r="A869" s="75"/>
      <c r="B869" s="14"/>
      <c r="C869" s="4"/>
      <c r="D869" s="4"/>
      <c r="E869" s="11"/>
      <c r="F869" s="12"/>
      <c r="G869" s="240"/>
      <c r="H869" s="206"/>
      <c r="I869" s="206"/>
      <c r="J869" s="206"/>
      <c r="K869" s="206"/>
      <c r="M869" s="293"/>
      <c r="N869" s="294"/>
    </row>
    <row r="870" spans="1:14" x14ac:dyDescent="0.25">
      <c r="A870" s="75" t="s">
        <v>784</v>
      </c>
      <c r="B870" s="14" t="s">
        <v>559</v>
      </c>
      <c r="C870" s="4" t="s">
        <v>18</v>
      </c>
      <c r="D870" s="4" t="s">
        <v>231</v>
      </c>
      <c r="E870" s="11">
        <f>H870+I870+J870+K870</f>
        <v>0</v>
      </c>
      <c r="F870" s="12"/>
      <c r="G870" s="343" t="str">
        <f t="shared" ref="G870:G871" si="231">IF(E870=0,"Rate Only",E870*F870)</f>
        <v>Rate Only</v>
      </c>
      <c r="H870" s="206"/>
      <c r="I870" s="206"/>
      <c r="J870" s="206"/>
      <c r="K870" s="206"/>
      <c r="M870" s="293"/>
      <c r="N870" s="294"/>
    </row>
    <row r="871" spans="1:14" x14ac:dyDescent="0.25">
      <c r="A871" s="75"/>
      <c r="B871" s="216" t="s">
        <v>590</v>
      </c>
      <c r="C871" s="4" t="s">
        <v>20</v>
      </c>
      <c r="D871" s="4" t="s">
        <v>231</v>
      </c>
      <c r="E871" s="11">
        <f>E870</f>
        <v>0</v>
      </c>
      <c r="F871" s="12"/>
      <c r="G871" s="343" t="str">
        <f t="shared" si="231"/>
        <v>Rate Only</v>
      </c>
      <c r="H871" s="206">
        <f>H870</f>
        <v>0</v>
      </c>
      <c r="I871" s="206">
        <f>I870</f>
        <v>0</v>
      </c>
      <c r="J871" s="206">
        <f>J870</f>
        <v>0</v>
      </c>
      <c r="K871" s="206">
        <f>K870</f>
        <v>0</v>
      </c>
      <c r="M871" s="293"/>
      <c r="N871" s="294"/>
    </row>
    <row r="872" spans="1:14" x14ac:dyDescent="0.25">
      <c r="A872" s="75"/>
      <c r="B872" s="14"/>
      <c r="C872" s="4"/>
      <c r="D872" s="4"/>
      <c r="E872" s="31"/>
      <c r="F872" s="32"/>
      <c r="G872" s="240"/>
      <c r="H872" s="206"/>
      <c r="I872" s="206"/>
      <c r="J872" s="206"/>
      <c r="K872" s="206"/>
      <c r="M872" s="293"/>
      <c r="N872" s="294"/>
    </row>
    <row r="873" spans="1:14" x14ac:dyDescent="0.25">
      <c r="A873" s="75" t="s">
        <v>785</v>
      </c>
      <c r="B873" s="14" t="s">
        <v>850</v>
      </c>
      <c r="C873" s="4" t="s">
        <v>18</v>
      </c>
      <c r="D873" s="4" t="s">
        <v>22</v>
      </c>
      <c r="E873" s="290">
        <f>H873+I873+J873+K873</f>
        <v>75</v>
      </c>
      <c r="F873" s="12"/>
      <c r="G873" s="343">
        <f t="shared" ref="G873:G874" si="232">IF(E873=0,"Rate Only",E873*F873)</f>
        <v>0</v>
      </c>
      <c r="H873" s="206">
        <v>75</v>
      </c>
      <c r="I873" s="206"/>
      <c r="J873" s="206"/>
      <c r="K873" s="206"/>
      <c r="M873" s="293"/>
      <c r="N873" s="294"/>
    </row>
    <row r="874" spans="1:14" x14ac:dyDescent="0.25">
      <c r="A874" s="75"/>
      <c r="B874" s="291" t="s">
        <v>849</v>
      </c>
      <c r="C874" s="4" t="s">
        <v>20</v>
      </c>
      <c r="D874" s="4" t="s">
        <v>22</v>
      </c>
      <c r="E874" s="290">
        <f>E873</f>
        <v>75</v>
      </c>
      <c r="F874" s="12"/>
      <c r="G874" s="343">
        <f t="shared" si="232"/>
        <v>0</v>
      </c>
      <c r="H874" s="206">
        <f>H873</f>
        <v>75</v>
      </c>
      <c r="I874" s="206">
        <f>I873</f>
        <v>0</v>
      </c>
      <c r="J874" s="206">
        <f>J873</f>
        <v>0</v>
      </c>
      <c r="K874" s="206">
        <f>K873</f>
        <v>0</v>
      </c>
      <c r="M874" s="293"/>
      <c r="N874" s="294"/>
    </row>
    <row r="875" spans="1:14" x14ac:dyDescent="0.25">
      <c r="A875" s="75"/>
      <c r="B875" s="14"/>
      <c r="C875" s="4"/>
      <c r="D875" s="4"/>
      <c r="E875" s="31"/>
      <c r="F875" s="32"/>
      <c r="G875" s="240"/>
      <c r="H875" s="206"/>
      <c r="I875" s="206"/>
      <c r="J875" s="206"/>
      <c r="K875" s="206"/>
      <c r="M875" s="295"/>
      <c r="N875" s="294"/>
    </row>
    <row r="876" spans="1:14" x14ac:dyDescent="0.25">
      <c r="A876" s="75" t="s">
        <v>786</v>
      </c>
      <c r="B876" s="14" t="s">
        <v>561</v>
      </c>
      <c r="C876" s="4" t="s">
        <v>18</v>
      </c>
      <c r="D876" s="4" t="s">
        <v>22</v>
      </c>
      <c r="E876" s="11">
        <f>H876+I876+J876+K876</f>
        <v>45</v>
      </c>
      <c r="F876" s="12"/>
      <c r="G876" s="343">
        <f t="shared" ref="G876:G877" si="233">IF(E876=0,"Rate Only",E876*F876)</f>
        <v>0</v>
      </c>
      <c r="H876" s="206">
        <v>35</v>
      </c>
      <c r="I876" s="206"/>
      <c r="J876" s="206">
        <v>10</v>
      </c>
      <c r="K876" s="206"/>
      <c r="M876" s="293"/>
      <c r="N876" s="294"/>
    </row>
    <row r="877" spans="1:14" x14ac:dyDescent="0.25">
      <c r="A877" s="75"/>
      <c r="B877" s="216" t="s">
        <v>851</v>
      </c>
      <c r="C877" s="4" t="s">
        <v>20</v>
      </c>
      <c r="D877" s="4" t="s">
        <v>22</v>
      </c>
      <c r="E877" s="11">
        <f>E876</f>
        <v>45</v>
      </c>
      <c r="F877" s="12"/>
      <c r="G877" s="343">
        <f t="shared" si="233"/>
        <v>0</v>
      </c>
      <c r="H877" s="206">
        <f>H876</f>
        <v>35</v>
      </c>
      <c r="I877" s="206">
        <f>I876</f>
        <v>0</v>
      </c>
      <c r="J877" s="206">
        <f>J876</f>
        <v>10</v>
      </c>
      <c r="K877" s="206">
        <f>K876</f>
        <v>0</v>
      </c>
      <c r="M877" s="293"/>
      <c r="N877" s="294"/>
    </row>
    <row r="878" spans="1:14" x14ac:dyDescent="0.25">
      <c r="A878" s="75"/>
      <c r="B878" s="14"/>
      <c r="C878" s="4"/>
      <c r="D878" s="4"/>
      <c r="E878" s="11"/>
      <c r="F878" s="12"/>
      <c r="G878" s="240"/>
      <c r="H878" s="206"/>
      <c r="I878" s="206"/>
      <c r="J878" s="206"/>
      <c r="K878" s="206"/>
      <c r="M878" s="293"/>
      <c r="N878" s="294"/>
    </row>
    <row r="879" spans="1:14" x14ac:dyDescent="0.25">
      <c r="A879" s="75" t="s">
        <v>787</v>
      </c>
      <c r="B879" s="14" t="s">
        <v>562</v>
      </c>
      <c r="C879" s="4" t="s">
        <v>18</v>
      </c>
      <c r="D879" s="4" t="s">
        <v>22</v>
      </c>
      <c r="E879" s="11">
        <f>H879+I879+J879+K879</f>
        <v>10</v>
      </c>
      <c r="F879" s="12"/>
      <c r="G879" s="343">
        <f t="shared" ref="G879:G880" si="234">IF(E879=0,"Rate Only",E879*F879)</f>
        <v>0</v>
      </c>
      <c r="H879" s="206">
        <v>5</v>
      </c>
      <c r="I879" s="206">
        <v>0</v>
      </c>
      <c r="J879" s="206">
        <v>5</v>
      </c>
      <c r="K879" s="206"/>
      <c r="M879" s="293"/>
      <c r="N879" s="294"/>
    </row>
    <row r="880" spans="1:14" x14ac:dyDescent="0.25">
      <c r="A880" s="75"/>
      <c r="B880" s="220" t="s">
        <v>854</v>
      </c>
      <c r="C880" s="4" t="s">
        <v>20</v>
      </c>
      <c r="D880" s="4" t="s">
        <v>22</v>
      </c>
      <c r="E880" s="11">
        <f>E879</f>
        <v>10</v>
      </c>
      <c r="F880" s="12"/>
      <c r="G880" s="343">
        <f t="shared" si="234"/>
        <v>0</v>
      </c>
      <c r="H880" s="206">
        <f>H879</f>
        <v>5</v>
      </c>
      <c r="I880" s="206">
        <f>I879</f>
        <v>0</v>
      </c>
      <c r="J880" s="206">
        <f>J879</f>
        <v>5</v>
      </c>
      <c r="K880" s="206">
        <f>K879</f>
        <v>0</v>
      </c>
      <c r="M880" s="293"/>
      <c r="N880" s="294"/>
    </row>
    <row r="881" spans="1:14" x14ac:dyDescent="0.25">
      <c r="A881" s="75"/>
      <c r="B881" s="220"/>
      <c r="C881" s="4"/>
      <c r="D881" s="4"/>
      <c r="E881" s="11"/>
      <c r="F881" s="12"/>
      <c r="G881" s="240"/>
      <c r="H881" s="206"/>
      <c r="I881" s="206"/>
      <c r="J881" s="206"/>
      <c r="K881" s="206"/>
      <c r="M881" s="293"/>
      <c r="N881" s="294"/>
    </row>
    <row r="882" spans="1:14" x14ac:dyDescent="0.25">
      <c r="A882" s="75" t="s">
        <v>788</v>
      </c>
      <c r="B882" s="14" t="s">
        <v>591</v>
      </c>
      <c r="C882" s="4" t="s">
        <v>18</v>
      </c>
      <c r="D882" s="4" t="s">
        <v>22</v>
      </c>
      <c r="E882" s="11">
        <f>H882+I882+J882+K882</f>
        <v>4</v>
      </c>
      <c r="F882" s="12"/>
      <c r="G882" s="343">
        <f t="shared" ref="G882:G883" si="235">IF(E882=0,"Rate Only",E882*F882)</f>
        <v>0</v>
      </c>
      <c r="H882" s="206"/>
      <c r="I882" s="206">
        <v>4</v>
      </c>
      <c r="J882" s="206"/>
      <c r="K882" s="206"/>
      <c r="M882" s="293"/>
      <c r="N882" s="294"/>
    </row>
    <row r="883" spans="1:14" x14ac:dyDescent="0.25">
      <c r="A883" s="75"/>
      <c r="B883" s="220" t="s">
        <v>855</v>
      </c>
      <c r="C883" s="4" t="s">
        <v>20</v>
      </c>
      <c r="D883" s="4" t="s">
        <v>22</v>
      </c>
      <c r="E883" s="11">
        <f>E882</f>
        <v>4</v>
      </c>
      <c r="F883" s="12"/>
      <c r="G883" s="343">
        <f t="shared" si="235"/>
        <v>0</v>
      </c>
      <c r="H883" s="206">
        <f>H882</f>
        <v>0</v>
      </c>
      <c r="I883" s="206">
        <f>I882</f>
        <v>4</v>
      </c>
      <c r="J883" s="206">
        <f>J882</f>
        <v>0</v>
      </c>
      <c r="K883" s="206">
        <f>K882</f>
        <v>0</v>
      </c>
      <c r="M883" s="293"/>
      <c r="N883" s="294"/>
    </row>
    <row r="884" spans="1:14" x14ac:dyDescent="0.25">
      <c r="A884" s="75"/>
      <c r="B884" s="14"/>
      <c r="C884" s="4"/>
      <c r="D884" s="4"/>
      <c r="E884" s="11"/>
      <c r="F884" s="12"/>
      <c r="G884" s="240"/>
      <c r="H884" s="206"/>
      <c r="I884" s="206"/>
      <c r="J884" s="206"/>
      <c r="K884" s="206"/>
      <c r="M884" s="293"/>
      <c r="N884" s="294"/>
    </row>
    <row r="885" spans="1:14" x14ac:dyDescent="0.25">
      <c r="A885" s="75" t="s">
        <v>789</v>
      </c>
      <c r="B885" s="14" t="s">
        <v>852</v>
      </c>
      <c r="C885" s="4" t="s">
        <v>18</v>
      </c>
      <c r="D885" s="4" t="s">
        <v>231</v>
      </c>
      <c r="E885" s="11">
        <v>17</v>
      </c>
      <c r="F885" s="12"/>
      <c r="G885" s="343">
        <f t="shared" ref="G885:G886" si="236">IF(E885=0,"Rate Only",E885*F885)</f>
        <v>0</v>
      </c>
      <c r="H885" s="206">
        <v>15</v>
      </c>
      <c r="I885" s="206"/>
      <c r="J885" s="206"/>
      <c r="K885" s="206"/>
      <c r="M885" s="293"/>
      <c r="N885" s="294"/>
    </row>
    <row r="886" spans="1:14" x14ac:dyDescent="0.25">
      <c r="A886" s="75"/>
      <c r="B886" s="216" t="s">
        <v>859</v>
      </c>
      <c r="C886" s="4" t="s">
        <v>20</v>
      </c>
      <c r="D886" s="4" t="s">
        <v>231</v>
      </c>
      <c r="E886" s="11">
        <f>E885</f>
        <v>17</v>
      </c>
      <c r="F886" s="12"/>
      <c r="G886" s="343">
        <f t="shared" si="236"/>
        <v>0</v>
      </c>
      <c r="H886" s="206">
        <f>H885</f>
        <v>15</v>
      </c>
      <c r="I886" s="206">
        <f>I885</f>
        <v>0</v>
      </c>
      <c r="J886" s="206">
        <f>J885</f>
        <v>0</v>
      </c>
      <c r="K886" s="206">
        <f>K885</f>
        <v>0</v>
      </c>
      <c r="M886" s="293"/>
      <c r="N886" s="294"/>
    </row>
    <row r="887" spans="1:14" x14ac:dyDescent="0.25">
      <c r="A887" s="75"/>
      <c r="B887" s="216"/>
      <c r="C887" s="4"/>
      <c r="D887" s="4"/>
      <c r="E887" s="11"/>
      <c r="F887" s="12"/>
      <c r="G887" s="240"/>
      <c r="H887" s="206"/>
      <c r="I887" s="206"/>
      <c r="J887" s="206"/>
      <c r="K887" s="206"/>
      <c r="M887" s="293"/>
      <c r="N887" s="294"/>
    </row>
    <row r="888" spans="1:14" x14ac:dyDescent="0.25">
      <c r="A888" s="75" t="s">
        <v>856</v>
      </c>
      <c r="B888" s="292" t="s">
        <v>853</v>
      </c>
      <c r="C888" s="4" t="s">
        <v>18</v>
      </c>
      <c r="D888" s="4" t="s">
        <v>231</v>
      </c>
      <c r="E888" s="11">
        <v>15</v>
      </c>
      <c r="F888" s="12"/>
      <c r="G888" s="343">
        <f t="shared" ref="G888:G889" si="237">IF(E888=0,"Rate Only",E888*F888)</f>
        <v>0</v>
      </c>
      <c r="H888" s="206">
        <v>8</v>
      </c>
      <c r="I888" s="206">
        <v>1</v>
      </c>
      <c r="J888" s="206">
        <v>3</v>
      </c>
      <c r="K888" s="206"/>
      <c r="M888" s="293"/>
      <c r="N888" s="294"/>
    </row>
    <row r="889" spans="1:14" x14ac:dyDescent="0.25">
      <c r="A889" s="75"/>
      <c r="B889" s="216" t="s">
        <v>858</v>
      </c>
      <c r="C889" s="4" t="s">
        <v>20</v>
      </c>
      <c r="D889" s="4" t="s">
        <v>231</v>
      </c>
      <c r="E889" s="11">
        <f>E888</f>
        <v>15</v>
      </c>
      <c r="F889" s="12"/>
      <c r="G889" s="343">
        <f t="shared" si="237"/>
        <v>0</v>
      </c>
      <c r="H889" s="206">
        <f>H888</f>
        <v>8</v>
      </c>
      <c r="I889" s="206">
        <f>I888</f>
        <v>1</v>
      </c>
      <c r="J889" s="206">
        <f>J888</f>
        <v>3</v>
      </c>
      <c r="K889" s="206">
        <f>K888</f>
        <v>0</v>
      </c>
      <c r="M889" s="293"/>
      <c r="N889" s="294"/>
    </row>
    <row r="890" spans="1:14" x14ac:dyDescent="0.25">
      <c r="A890" s="75"/>
      <c r="B890" s="14"/>
      <c r="C890" s="4"/>
      <c r="D890" s="4"/>
      <c r="E890" s="31"/>
      <c r="F890" s="32"/>
      <c r="G890" s="240"/>
      <c r="H890" s="206"/>
      <c r="I890" s="206"/>
      <c r="J890" s="206"/>
      <c r="K890" s="206"/>
      <c r="M890" s="295"/>
      <c r="N890" s="294"/>
    </row>
    <row r="891" spans="1:14" x14ac:dyDescent="0.25">
      <c r="A891" s="75" t="s">
        <v>857</v>
      </c>
      <c r="B891" s="14" t="s">
        <v>412</v>
      </c>
      <c r="C891" s="4" t="s">
        <v>18</v>
      </c>
      <c r="D891" s="4" t="s">
        <v>231</v>
      </c>
      <c r="E891" s="11">
        <f>H891+I891+J891+K891</f>
        <v>34</v>
      </c>
      <c r="F891" s="12"/>
      <c r="G891" s="343">
        <f t="shared" ref="G891:G892" si="238">IF(E891=0,"Rate Only",E891*F891)</f>
        <v>0</v>
      </c>
      <c r="H891" s="206">
        <v>20</v>
      </c>
      <c r="I891" s="206">
        <v>8</v>
      </c>
      <c r="J891" s="206">
        <v>6</v>
      </c>
      <c r="K891" s="206"/>
      <c r="M891" s="293"/>
      <c r="N891" s="294"/>
    </row>
    <row r="892" spans="1:14" x14ac:dyDescent="0.25">
      <c r="A892" s="77"/>
      <c r="B892" s="219"/>
      <c r="C892" s="4" t="s">
        <v>20</v>
      </c>
      <c r="D892" s="4" t="s">
        <v>231</v>
      </c>
      <c r="E892" s="11">
        <f>E891</f>
        <v>34</v>
      </c>
      <c r="F892" s="12"/>
      <c r="G892" s="343">
        <f t="shared" si="238"/>
        <v>0</v>
      </c>
      <c r="H892" s="206">
        <f>H891</f>
        <v>20</v>
      </c>
      <c r="I892" s="206">
        <f>I891</f>
        <v>8</v>
      </c>
      <c r="J892" s="206">
        <f>J891</f>
        <v>6</v>
      </c>
      <c r="K892" s="206">
        <f>K891</f>
        <v>0</v>
      </c>
      <c r="M892" s="293"/>
      <c r="N892" s="294"/>
    </row>
    <row r="893" spans="1:14" x14ac:dyDescent="0.25">
      <c r="A893" s="77"/>
      <c r="B893" s="219"/>
      <c r="C893" s="4"/>
      <c r="D893" s="4"/>
      <c r="E893" s="31"/>
      <c r="F893" s="32"/>
      <c r="G893" s="240"/>
      <c r="H893" s="206"/>
      <c r="I893" s="206"/>
      <c r="J893" s="206"/>
      <c r="K893" s="206"/>
    </row>
    <row r="894" spans="1:14" ht="28.9" customHeight="1" x14ac:dyDescent="0.25">
      <c r="A894" s="15" t="s">
        <v>499</v>
      </c>
      <c r="B894" s="18" t="s">
        <v>758</v>
      </c>
      <c r="C894" s="4"/>
      <c r="D894" s="4"/>
      <c r="E894" s="31"/>
      <c r="F894" s="32"/>
      <c r="G894" s="240"/>
      <c r="H894" s="206"/>
      <c r="I894" s="206"/>
      <c r="J894" s="206"/>
      <c r="K894" s="206"/>
    </row>
    <row r="895" spans="1:14" x14ac:dyDescent="0.25">
      <c r="A895" s="75" t="s">
        <v>413</v>
      </c>
      <c r="B895" s="17" t="s">
        <v>382</v>
      </c>
      <c r="C895" s="3" t="s">
        <v>18</v>
      </c>
      <c r="D895" s="4" t="s">
        <v>19</v>
      </c>
      <c r="E895" s="11">
        <f>H895+I895+J895+K895</f>
        <v>465</v>
      </c>
      <c r="F895" s="12"/>
      <c r="G895" s="343">
        <f t="shared" ref="G895:G896" si="239">IF(E895=0,"Rate Only",E895*F895)</f>
        <v>0</v>
      </c>
      <c r="H895" s="206">
        <f>SUM(H783,H786,H789,H792,H795,H798,H801,H804,H807,H810,H813,H816,H822,H885+H888)</f>
        <v>333</v>
      </c>
      <c r="I895" s="206">
        <f>SUM(I783,I786,I789,I792,I795,I798,I801,I804,I807,I810,I813,I816,I822,I885+I888)</f>
        <v>67</v>
      </c>
      <c r="J895" s="206">
        <f>SUM(J783,J786,J789,J792,J795,J798,J801,J804,J807,J810,J813,J816,J822,J885+J888)</f>
        <v>65</v>
      </c>
      <c r="K895" s="206">
        <f>SUM(K783,K786,K789,K792,K795,K798,K801,K804,K807,K810,K813,K816,K822,K885+K888)</f>
        <v>0</v>
      </c>
      <c r="N895" s="294"/>
    </row>
    <row r="896" spans="1:14" x14ac:dyDescent="0.25">
      <c r="A896" s="15"/>
      <c r="B896" s="106" t="s">
        <v>500</v>
      </c>
      <c r="C896" s="3" t="s">
        <v>20</v>
      </c>
      <c r="D896" s="4" t="s">
        <v>19</v>
      </c>
      <c r="E896" s="11">
        <f>E895</f>
        <v>465</v>
      </c>
      <c r="F896" s="12"/>
      <c r="G896" s="343">
        <f t="shared" si="239"/>
        <v>0</v>
      </c>
      <c r="H896" s="206">
        <f>H895</f>
        <v>333</v>
      </c>
      <c r="I896" s="206">
        <f>I895</f>
        <v>67</v>
      </c>
      <c r="J896" s="206">
        <f>J895</f>
        <v>65</v>
      </c>
      <c r="K896" s="206">
        <f>K895</f>
        <v>0</v>
      </c>
      <c r="N896" s="294"/>
    </row>
    <row r="897" spans="1:11" x14ac:dyDescent="0.25">
      <c r="A897" s="77"/>
      <c r="B897" s="76"/>
      <c r="C897" s="4"/>
      <c r="D897" s="4"/>
      <c r="E897" s="31"/>
      <c r="F897" s="12"/>
      <c r="G897" s="240"/>
      <c r="H897" s="206"/>
      <c r="I897" s="206"/>
      <c r="J897" s="206"/>
      <c r="K897" s="206"/>
    </row>
    <row r="898" spans="1:11" x14ac:dyDescent="0.25">
      <c r="A898" s="15"/>
      <c r="B898" s="5"/>
      <c r="C898" s="29"/>
      <c r="D898" s="30"/>
      <c r="E898" s="31"/>
      <c r="F898" s="31"/>
      <c r="G898" s="240"/>
      <c r="H898" s="206"/>
      <c r="I898" s="206"/>
      <c r="J898" s="206"/>
      <c r="K898" s="206"/>
    </row>
    <row r="899" spans="1:11" x14ac:dyDescent="0.25">
      <c r="A899" s="2" t="s">
        <v>501</v>
      </c>
      <c r="B899" s="64" t="s">
        <v>407</v>
      </c>
      <c r="C899" s="29"/>
      <c r="D899" s="30"/>
      <c r="E899" s="31"/>
      <c r="F899" s="31"/>
      <c r="G899" s="240"/>
      <c r="H899" s="206"/>
      <c r="I899" s="206"/>
      <c r="J899" s="206"/>
      <c r="K899" s="206"/>
    </row>
    <row r="900" spans="1:11" x14ac:dyDescent="0.25">
      <c r="A900" s="15"/>
      <c r="B900" s="5"/>
      <c r="C900" s="3"/>
      <c r="D900" s="4"/>
      <c r="E900" s="26"/>
      <c r="F900" s="32"/>
      <c r="G900" s="255"/>
      <c r="H900" s="206"/>
      <c r="I900" s="211"/>
      <c r="J900" s="206"/>
      <c r="K900" s="206"/>
    </row>
    <row r="901" spans="1:11" ht="27.75" customHeight="1" x14ac:dyDescent="0.25">
      <c r="A901" s="15"/>
      <c r="B901" s="18" t="s">
        <v>503</v>
      </c>
      <c r="C901" s="20"/>
      <c r="D901" s="20"/>
      <c r="E901" s="26"/>
      <c r="F901" s="32"/>
      <c r="G901" s="240"/>
      <c r="H901" s="206"/>
      <c r="I901" s="206"/>
      <c r="J901" s="206"/>
      <c r="K901" s="206"/>
    </row>
    <row r="902" spans="1:11" x14ac:dyDescent="0.25">
      <c r="A902" s="15"/>
      <c r="B902" s="17"/>
      <c r="C902" s="20"/>
      <c r="D902" s="20"/>
      <c r="E902" s="26"/>
      <c r="F902" s="32"/>
      <c r="G902" s="240"/>
      <c r="H902" s="206"/>
      <c r="I902" s="206"/>
      <c r="J902" s="206"/>
      <c r="K902" s="206"/>
    </row>
    <row r="903" spans="1:11" x14ac:dyDescent="0.25">
      <c r="A903" s="15" t="s">
        <v>414</v>
      </c>
      <c r="B903" s="17" t="s">
        <v>408</v>
      </c>
      <c r="C903" s="20" t="s">
        <v>18</v>
      </c>
      <c r="D903" s="20" t="s">
        <v>19</v>
      </c>
      <c r="E903" s="11">
        <f>H903+I903+J903+K903</f>
        <v>18</v>
      </c>
      <c r="F903" s="12"/>
      <c r="G903" s="343">
        <f t="shared" ref="G903:G925" si="240">IF(E903=0,"Rate Only",E903*F903)</f>
        <v>0</v>
      </c>
      <c r="H903" s="206">
        <v>12</v>
      </c>
      <c r="I903" s="206">
        <v>2</v>
      </c>
      <c r="J903" s="206">
        <v>4</v>
      </c>
      <c r="K903" s="206"/>
    </row>
    <row r="904" spans="1:11" x14ac:dyDescent="0.25">
      <c r="A904" s="15"/>
      <c r="B904" s="17"/>
      <c r="C904" s="20" t="s">
        <v>20</v>
      </c>
      <c r="D904" s="20" t="s">
        <v>19</v>
      </c>
      <c r="E904" s="11">
        <f>E903</f>
        <v>18</v>
      </c>
      <c r="F904" s="12"/>
      <c r="G904" s="343">
        <f t="shared" si="240"/>
        <v>0</v>
      </c>
      <c r="H904" s="206">
        <f>H903</f>
        <v>12</v>
      </c>
      <c r="I904" s="206">
        <f>I903</f>
        <v>2</v>
      </c>
      <c r="J904" s="206">
        <f>J903</f>
        <v>4</v>
      </c>
      <c r="K904" s="206">
        <f>K903</f>
        <v>0</v>
      </c>
    </row>
    <row r="905" spans="1:11" x14ac:dyDescent="0.25">
      <c r="A905" s="15"/>
      <c r="B905" s="17"/>
      <c r="C905" s="20"/>
      <c r="D905" s="20"/>
      <c r="E905" s="26"/>
      <c r="F905" s="27"/>
      <c r="G905" s="240"/>
      <c r="H905" s="206"/>
      <c r="I905" s="206"/>
      <c r="J905" s="206"/>
      <c r="K905" s="206"/>
    </row>
    <row r="906" spans="1:11" x14ac:dyDescent="0.25">
      <c r="A906" s="15" t="s">
        <v>415</v>
      </c>
      <c r="B906" s="17" t="s">
        <v>409</v>
      </c>
      <c r="C906" s="20" t="s">
        <v>18</v>
      </c>
      <c r="D906" s="20" t="s">
        <v>19</v>
      </c>
      <c r="E906" s="11">
        <f>H906+I906+J906+K906</f>
        <v>2</v>
      </c>
      <c r="F906" s="12"/>
      <c r="G906" s="343">
        <f t="shared" si="240"/>
        <v>0</v>
      </c>
      <c r="H906" s="206">
        <v>2</v>
      </c>
      <c r="I906" s="206"/>
      <c r="J906" s="206"/>
      <c r="K906" s="206"/>
    </row>
    <row r="907" spans="1:11" x14ac:dyDescent="0.25">
      <c r="A907" s="15"/>
      <c r="B907" s="17"/>
      <c r="C907" s="20" t="s">
        <v>20</v>
      </c>
      <c r="D907" s="20" t="s">
        <v>19</v>
      </c>
      <c r="E907" s="11">
        <f>E906</f>
        <v>2</v>
      </c>
      <c r="F907" s="12"/>
      <c r="G907" s="343">
        <f t="shared" si="240"/>
        <v>0</v>
      </c>
      <c r="H907" s="206">
        <f>H906</f>
        <v>2</v>
      </c>
      <c r="I907" s="206">
        <f>I906</f>
        <v>0</v>
      </c>
      <c r="J907" s="206">
        <f>J906</f>
        <v>0</v>
      </c>
      <c r="K907" s="206">
        <f>K906</f>
        <v>0</v>
      </c>
    </row>
    <row r="908" spans="1:11" x14ac:dyDescent="0.25">
      <c r="A908" s="15"/>
      <c r="B908" s="17"/>
      <c r="C908" s="20"/>
      <c r="D908" s="20"/>
      <c r="E908" s="26"/>
      <c r="F908" s="27"/>
      <c r="G908" s="240"/>
      <c r="H908" s="206"/>
      <c r="I908" s="206"/>
      <c r="J908" s="206"/>
      <c r="K908" s="206"/>
    </row>
    <row r="909" spans="1:11" x14ac:dyDescent="0.25">
      <c r="A909" s="15" t="s">
        <v>416</v>
      </c>
      <c r="B909" s="17" t="s">
        <v>410</v>
      </c>
      <c r="C909" s="20" t="s">
        <v>18</v>
      </c>
      <c r="D909" s="20" t="s">
        <v>19</v>
      </c>
      <c r="E909" s="11">
        <f>H909+I909+J909+K909</f>
        <v>0</v>
      </c>
      <c r="F909" s="12"/>
      <c r="G909" s="343" t="str">
        <f t="shared" si="240"/>
        <v>Rate Only</v>
      </c>
      <c r="H909" s="206"/>
      <c r="I909" s="206"/>
      <c r="J909" s="206"/>
      <c r="K909" s="206"/>
    </row>
    <row r="910" spans="1:11" x14ac:dyDescent="0.25">
      <c r="A910" s="15"/>
      <c r="B910" s="17"/>
      <c r="C910" s="20" t="s">
        <v>20</v>
      </c>
      <c r="D910" s="20" t="s">
        <v>19</v>
      </c>
      <c r="E910" s="11">
        <f>E909</f>
        <v>0</v>
      </c>
      <c r="F910" s="12"/>
      <c r="G910" s="343" t="str">
        <f t="shared" si="240"/>
        <v>Rate Only</v>
      </c>
      <c r="H910" s="206">
        <f>H909</f>
        <v>0</v>
      </c>
      <c r="I910" s="206">
        <f>I909</f>
        <v>0</v>
      </c>
      <c r="J910" s="206">
        <f>J909</f>
        <v>0</v>
      </c>
      <c r="K910" s="206">
        <f>K909</f>
        <v>0</v>
      </c>
    </row>
    <row r="911" spans="1:11" x14ac:dyDescent="0.25">
      <c r="A911" s="15"/>
      <c r="B911" s="17"/>
      <c r="C911" s="20"/>
      <c r="D911" s="20"/>
      <c r="E911" s="26"/>
      <c r="F911" s="27"/>
      <c r="G911" s="240"/>
      <c r="H911" s="206"/>
      <c r="I911" s="206"/>
      <c r="J911" s="206"/>
      <c r="K911" s="206"/>
    </row>
    <row r="912" spans="1:11" x14ac:dyDescent="0.25">
      <c r="A912" s="15" t="s">
        <v>417</v>
      </c>
      <c r="B912" s="17" t="s">
        <v>411</v>
      </c>
      <c r="C912" s="20" t="s">
        <v>18</v>
      </c>
      <c r="D912" s="20" t="s">
        <v>19</v>
      </c>
      <c r="E912" s="11">
        <f>H912+I912+J912+K912</f>
        <v>0</v>
      </c>
      <c r="F912" s="12"/>
      <c r="G912" s="343" t="str">
        <f t="shared" si="240"/>
        <v>Rate Only</v>
      </c>
      <c r="H912" s="206"/>
      <c r="I912" s="206"/>
      <c r="J912" s="206"/>
      <c r="K912" s="206"/>
    </row>
    <row r="913" spans="1:11" x14ac:dyDescent="0.25">
      <c r="A913" s="15"/>
      <c r="B913" s="17"/>
      <c r="C913" s="20" t="s">
        <v>20</v>
      </c>
      <c r="D913" s="20" t="s">
        <v>19</v>
      </c>
      <c r="E913" s="11">
        <f>E912</f>
        <v>0</v>
      </c>
      <c r="F913" s="12"/>
      <c r="G913" s="343" t="str">
        <f t="shared" si="240"/>
        <v>Rate Only</v>
      </c>
      <c r="H913" s="206">
        <f>H912</f>
        <v>0</v>
      </c>
      <c r="I913" s="206">
        <f>I912</f>
        <v>0</v>
      </c>
      <c r="J913" s="206">
        <f>J912</f>
        <v>0</v>
      </c>
      <c r="K913" s="206">
        <f>K912</f>
        <v>0</v>
      </c>
    </row>
    <row r="914" spans="1:11" x14ac:dyDescent="0.25">
      <c r="A914" s="15"/>
      <c r="B914" s="17"/>
      <c r="C914" s="20"/>
      <c r="D914" s="20"/>
      <c r="E914" s="26"/>
      <c r="F914" s="27"/>
      <c r="G914" s="240"/>
      <c r="H914" s="206"/>
      <c r="I914" s="206"/>
      <c r="J914" s="206"/>
      <c r="K914" s="206"/>
    </row>
    <row r="915" spans="1:11" x14ac:dyDescent="0.25">
      <c r="A915" s="15" t="s">
        <v>502</v>
      </c>
      <c r="B915" s="17" t="s">
        <v>504</v>
      </c>
      <c r="C915" s="20" t="s">
        <v>18</v>
      </c>
      <c r="D915" s="20" t="s">
        <v>19</v>
      </c>
      <c r="E915" s="11">
        <f>H915+I915+J915+K915</f>
        <v>0</v>
      </c>
      <c r="F915" s="12"/>
      <c r="G915" s="343" t="str">
        <f t="shared" si="240"/>
        <v>Rate Only</v>
      </c>
      <c r="H915" s="206"/>
      <c r="I915" s="206"/>
      <c r="J915" s="206"/>
      <c r="K915" s="206"/>
    </row>
    <row r="916" spans="1:11" x14ac:dyDescent="0.25">
      <c r="A916" s="15"/>
      <c r="B916" s="17"/>
      <c r="C916" s="20" t="s">
        <v>20</v>
      </c>
      <c r="D916" s="20" t="s">
        <v>19</v>
      </c>
      <c r="E916" s="11">
        <f>E915</f>
        <v>0</v>
      </c>
      <c r="F916" s="12"/>
      <c r="G916" s="343" t="str">
        <f t="shared" si="240"/>
        <v>Rate Only</v>
      </c>
      <c r="H916" s="206">
        <f>H915</f>
        <v>0</v>
      </c>
      <c r="I916" s="206">
        <f>I915</f>
        <v>0</v>
      </c>
      <c r="J916" s="206">
        <f>J915</f>
        <v>0</v>
      </c>
      <c r="K916" s="206">
        <f>K915</f>
        <v>0</v>
      </c>
    </row>
    <row r="917" spans="1:11" x14ac:dyDescent="0.25">
      <c r="A917" s="15"/>
      <c r="B917" s="17"/>
      <c r="C917" s="20"/>
      <c r="D917" s="20"/>
      <c r="E917" s="26"/>
      <c r="F917" s="27"/>
      <c r="G917" s="240"/>
      <c r="H917" s="206"/>
      <c r="I917" s="206"/>
      <c r="J917" s="206"/>
      <c r="K917" s="206"/>
    </row>
    <row r="918" spans="1:11" x14ac:dyDescent="0.25">
      <c r="A918" s="15" t="s">
        <v>506</v>
      </c>
      <c r="B918" s="17" t="s">
        <v>505</v>
      </c>
      <c r="C918" s="20" t="s">
        <v>18</v>
      </c>
      <c r="D918" s="20" t="s">
        <v>19</v>
      </c>
      <c r="E918" s="11">
        <f>H918+I918+J918+K918</f>
        <v>0</v>
      </c>
      <c r="F918" s="12"/>
      <c r="G918" s="343" t="str">
        <f t="shared" si="240"/>
        <v>Rate Only</v>
      </c>
      <c r="H918" s="206"/>
      <c r="I918" s="206"/>
      <c r="J918" s="206"/>
      <c r="K918" s="206"/>
    </row>
    <row r="919" spans="1:11" x14ac:dyDescent="0.25">
      <c r="A919" s="15"/>
      <c r="B919" s="17"/>
      <c r="C919" s="20" t="s">
        <v>20</v>
      </c>
      <c r="D919" s="20" t="s">
        <v>19</v>
      </c>
      <c r="E919" s="11">
        <f>E918</f>
        <v>0</v>
      </c>
      <c r="F919" s="12"/>
      <c r="G919" s="343" t="str">
        <f t="shared" si="240"/>
        <v>Rate Only</v>
      </c>
      <c r="H919" s="206">
        <f>H918</f>
        <v>0</v>
      </c>
      <c r="I919" s="206">
        <f>I918</f>
        <v>0</v>
      </c>
      <c r="J919" s="206">
        <f>J918</f>
        <v>0</v>
      </c>
      <c r="K919" s="206">
        <f>K918</f>
        <v>0</v>
      </c>
    </row>
    <row r="920" spans="1:11" x14ac:dyDescent="0.25">
      <c r="A920" s="15"/>
      <c r="B920" s="17"/>
      <c r="C920" s="20"/>
      <c r="D920" s="20"/>
      <c r="E920" s="26"/>
      <c r="F920" s="27"/>
      <c r="G920" s="240"/>
      <c r="H920" s="206"/>
      <c r="I920" s="206"/>
      <c r="J920" s="206"/>
      <c r="K920" s="206"/>
    </row>
    <row r="921" spans="1:11" x14ac:dyDescent="0.25">
      <c r="A921" s="15" t="s">
        <v>507</v>
      </c>
      <c r="B921" s="17" t="s">
        <v>508</v>
      </c>
      <c r="C921" s="20" t="s">
        <v>18</v>
      </c>
      <c r="D921" s="20" t="s">
        <v>19</v>
      </c>
      <c r="E921" s="11">
        <f>H921+I921+J921+K921</f>
        <v>4</v>
      </c>
      <c r="F921" s="12"/>
      <c r="G921" s="343">
        <f t="shared" si="240"/>
        <v>0</v>
      </c>
      <c r="H921" s="206">
        <v>4</v>
      </c>
      <c r="I921" s="206"/>
      <c r="J921" s="206"/>
      <c r="K921" s="206"/>
    </row>
    <row r="922" spans="1:11" x14ac:dyDescent="0.25">
      <c r="A922" s="15"/>
      <c r="B922" s="17"/>
      <c r="C922" s="20" t="s">
        <v>20</v>
      </c>
      <c r="D922" s="20" t="s">
        <v>19</v>
      </c>
      <c r="E922" s="11">
        <f>E921</f>
        <v>4</v>
      </c>
      <c r="F922" s="12"/>
      <c r="G922" s="343">
        <f t="shared" si="240"/>
        <v>0</v>
      </c>
      <c r="H922" s="206">
        <f>H921</f>
        <v>4</v>
      </c>
      <c r="I922" s="206">
        <f>I921</f>
        <v>0</v>
      </c>
      <c r="J922" s="206">
        <f>J921</f>
        <v>0</v>
      </c>
      <c r="K922" s="206">
        <f>K921</f>
        <v>0</v>
      </c>
    </row>
    <row r="923" spans="1:11" x14ac:dyDescent="0.25">
      <c r="A923" s="15"/>
      <c r="B923" s="17"/>
      <c r="C923" s="20"/>
      <c r="D923" s="20"/>
      <c r="E923" s="26"/>
      <c r="F923" s="27"/>
      <c r="G923" s="240"/>
      <c r="H923" s="206"/>
      <c r="I923" s="206"/>
      <c r="J923" s="206"/>
      <c r="K923" s="206"/>
    </row>
    <row r="924" spans="1:11" x14ac:dyDescent="0.25">
      <c r="A924" s="15" t="s">
        <v>509</v>
      </c>
      <c r="B924" s="17" t="s">
        <v>418</v>
      </c>
      <c r="C924" s="20" t="s">
        <v>18</v>
      </c>
      <c r="D924" s="20" t="s">
        <v>19</v>
      </c>
      <c r="E924" s="11">
        <f>H924+I924+J924+K924</f>
        <v>4</v>
      </c>
      <c r="F924" s="12"/>
      <c r="G924" s="343">
        <f t="shared" si="240"/>
        <v>0</v>
      </c>
      <c r="H924" s="206">
        <v>2</v>
      </c>
      <c r="I924" s="206">
        <v>1</v>
      </c>
      <c r="J924" s="206">
        <v>1</v>
      </c>
      <c r="K924" s="206"/>
    </row>
    <row r="925" spans="1:11" x14ac:dyDescent="0.25">
      <c r="A925" s="15"/>
      <c r="B925" s="17"/>
      <c r="C925" s="20" t="s">
        <v>20</v>
      </c>
      <c r="D925" s="20" t="s">
        <v>19</v>
      </c>
      <c r="E925" s="11">
        <f>E924</f>
        <v>4</v>
      </c>
      <c r="F925" s="12"/>
      <c r="G925" s="343">
        <f t="shared" si="240"/>
        <v>0</v>
      </c>
      <c r="H925" s="206">
        <f>H924</f>
        <v>2</v>
      </c>
      <c r="I925" s="206">
        <f>I924</f>
        <v>1</v>
      </c>
      <c r="J925" s="206">
        <f>J924</f>
        <v>1</v>
      </c>
      <c r="K925" s="206">
        <f>K924</f>
        <v>0</v>
      </c>
    </row>
    <row r="926" spans="1:11" x14ac:dyDescent="0.25">
      <c r="A926" s="15"/>
      <c r="B926" s="17"/>
      <c r="C926" s="20"/>
      <c r="D926" s="20"/>
      <c r="E926" s="26"/>
      <c r="F926" s="26"/>
      <c r="G926" s="240"/>
      <c r="H926" s="206"/>
      <c r="I926" s="206"/>
      <c r="J926" s="206"/>
      <c r="K926" s="206"/>
    </row>
    <row r="927" spans="1:11" ht="18.75" customHeight="1" x14ac:dyDescent="0.25">
      <c r="A927" s="15" t="s">
        <v>634</v>
      </c>
      <c r="B927" s="64" t="s">
        <v>386</v>
      </c>
      <c r="C927" s="3"/>
      <c r="D927" s="4"/>
      <c r="E927" s="11"/>
      <c r="F927" s="11"/>
      <c r="G927" s="240"/>
      <c r="H927" s="206"/>
      <c r="I927" s="206"/>
      <c r="J927" s="206"/>
      <c r="K927" s="206"/>
    </row>
    <row r="928" spans="1:11" ht="33" customHeight="1" x14ac:dyDescent="0.25">
      <c r="A928" s="15"/>
      <c r="B928" s="18" t="s">
        <v>387</v>
      </c>
      <c r="C928" s="3"/>
      <c r="D928" s="4"/>
      <c r="E928" s="11"/>
      <c r="F928" s="11"/>
      <c r="G928" s="240"/>
      <c r="H928" s="206"/>
      <c r="I928" s="206"/>
      <c r="J928" s="206"/>
      <c r="K928" s="206"/>
    </row>
    <row r="929" spans="1:11" ht="16.5" customHeight="1" x14ac:dyDescent="0.25">
      <c r="A929" s="15"/>
      <c r="B929" s="6"/>
      <c r="C929" s="3"/>
      <c r="D929" s="4"/>
      <c r="E929" s="11"/>
      <c r="F929" s="27"/>
      <c r="G929" s="240"/>
      <c r="H929" s="206"/>
      <c r="I929" s="206"/>
      <c r="J929" s="206"/>
      <c r="K929" s="206"/>
    </row>
    <row r="930" spans="1:11" ht="16.5" customHeight="1" x14ac:dyDescent="0.25">
      <c r="A930" s="15" t="s">
        <v>635</v>
      </c>
      <c r="B930" s="7" t="s">
        <v>633</v>
      </c>
      <c r="C930" s="3" t="s">
        <v>18</v>
      </c>
      <c r="D930" s="4" t="s">
        <v>22</v>
      </c>
      <c r="E930" s="11">
        <f>H930+I930+J930+K930</f>
        <v>17000</v>
      </c>
      <c r="F930" s="12"/>
      <c r="G930" s="240">
        <f t="shared" ref="G930:G931" si="241">IF(E930=0,"Rate Only",E930*F930)</f>
        <v>0</v>
      </c>
      <c r="H930" s="206">
        <v>9800</v>
      </c>
      <c r="I930" s="206">
        <v>4850</v>
      </c>
      <c r="J930" s="206">
        <v>2350</v>
      </c>
      <c r="K930" s="206"/>
    </row>
    <row r="931" spans="1:11" ht="16.5" customHeight="1" x14ac:dyDescent="0.25">
      <c r="A931" s="15"/>
      <c r="B931" s="6"/>
      <c r="C931" s="3" t="s">
        <v>20</v>
      </c>
      <c r="D931" s="4" t="s">
        <v>22</v>
      </c>
      <c r="E931" s="11">
        <f>E930</f>
        <v>17000</v>
      </c>
      <c r="F931" s="12"/>
      <c r="G931" s="240">
        <f t="shared" si="241"/>
        <v>0</v>
      </c>
      <c r="H931" s="206">
        <f>H930</f>
        <v>9800</v>
      </c>
      <c r="I931" s="206">
        <f>I930</f>
        <v>4850</v>
      </c>
      <c r="J931" s="206">
        <f>J930</f>
        <v>2350</v>
      </c>
      <c r="K931" s="206">
        <f>K930</f>
        <v>0</v>
      </c>
    </row>
    <row r="932" spans="1:11" ht="16.5" customHeight="1" x14ac:dyDescent="0.25">
      <c r="A932" s="15"/>
      <c r="B932" s="6"/>
      <c r="C932" s="3"/>
      <c r="D932" s="4"/>
      <c r="E932" s="11"/>
      <c r="F932" s="12"/>
      <c r="G932" s="240"/>
      <c r="H932" s="206"/>
      <c r="I932" s="206"/>
      <c r="J932" s="206"/>
      <c r="K932" s="206"/>
    </row>
    <row r="933" spans="1:11" x14ac:dyDescent="0.25">
      <c r="A933" s="15" t="s">
        <v>636</v>
      </c>
      <c r="B933" s="7" t="s">
        <v>388</v>
      </c>
      <c r="C933" s="3" t="s">
        <v>18</v>
      </c>
      <c r="D933" s="4" t="s">
        <v>22</v>
      </c>
      <c r="E933" s="11">
        <f>H933+I933+J933+K933</f>
        <v>2160</v>
      </c>
      <c r="F933" s="12"/>
      <c r="G933" s="240">
        <f t="shared" ref="G933:G934" si="242">IF(E933=0,"Rate Only",E933*F933)</f>
        <v>0</v>
      </c>
      <c r="H933" s="206">
        <v>600</v>
      </c>
      <c r="I933" s="206">
        <v>350</v>
      </c>
      <c r="J933" s="206">
        <v>250</v>
      </c>
      <c r="K933" s="206">
        <v>960</v>
      </c>
    </row>
    <row r="934" spans="1:11" x14ac:dyDescent="0.25">
      <c r="A934" s="15"/>
      <c r="B934" s="6"/>
      <c r="C934" s="3" t="s">
        <v>20</v>
      </c>
      <c r="D934" s="4" t="s">
        <v>22</v>
      </c>
      <c r="E934" s="11">
        <f>E933</f>
        <v>2160</v>
      </c>
      <c r="F934" s="12"/>
      <c r="G934" s="240">
        <f t="shared" si="242"/>
        <v>0</v>
      </c>
      <c r="H934" s="206">
        <f>H933</f>
        <v>600</v>
      </c>
      <c r="I934" s="206">
        <f>I933</f>
        <v>350</v>
      </c>
      <c r="J934" s="206">
        <f>J933</f>
        <v>250</v>
      </c>
      <c r="K934" s="206">
        <f>K933</f>
        <v>960</v>
      </c>
    </row>
    <row r="935" spans="1:11" x14ac:dyDescent="0.25">
      <c r="A935" s="15"/>
      <c r="B935" s="6"/>
      <c r="C935" s="3"/>
      <c r="D935" s="4"/>
      <c r="E935" s="11"/>
      <c r="F935" s="12"/>
      <c r="G935" s="240"/>
      <c r="H935" s="206"/>
      <c r="I935" s="206"/>
      <c r="J935" s="206"/>
      <c r="K935" s="206"/>
    </row>
    <row r="936" spans="1:11" x14ac:dyDescent="0.25">
      <c r="A936" s="15" t="s">
        <v>637</v>
      </c>
      <c r="B936" s="7" t="s">
        <v>389</v>
      </c>
      <c r="C936" s="3" t="s">
        <v>18</v>
      </c>
      <c r="D936" s="4" t="s">
        <v>22</v>
      </c>
      <c r="E936" s="11">
        <f>H936+I936+J936+K936</f>
        <v>0</v>
      </c>
      <c r="F936" s="12"/>
      <c r="G936" s="240" t="str">
        <f t="shared" ref="G936:G937" si="243">IF(E936=0,"Rate Only",E936*F936)</f>
        <v>Rate Only</v>
      </c>
      <c r="H936" s="206"/>
      <c r="I936" s="206"/>
      <c r="J936" s="206"/>
      <c r="K936" s="206"/>
    </row>
    <row r="937" spans="1:11" x14ac:dyDescent="0.25">
      <c r="A937" s="15"/>
      <c r="B937" s="6"/>
      <c r="C937" s="3" t="s">
        <v>20</v>
      </c>
      <c r="D937" s="4" t="s">
        <v>22</v>
      </c>
      <c r="E937" s="11">
        <f>E936</f>
        <v>0</v>
      </c>
      <c r="F937" s="12"/>
      <c r="G937" s="240" t="str">
        <f t="shared" si="243"/>
        <v>Rate Only</v>
      </c>
      <c r="H937" s="206">
        <f>H936</f>
        <v>0</v>
      </c>
      <c r="I937" s="206">
        <f>I936</f>
        <v>0</v>
      </c>
      <c r="J937" s="206">
        <f>J936</f>
        <v>0</v>
      </c>
      <c r="K937" s="206">
        <f>K936</f>
        <v>0</v>
      </c>
    </row>
    <row r="938" spans="1:11" x14ac:dyDescent="0.25">
      <c r="A938" s="15"/>
      <c r="B938" s="6"/>
      <c r="C938" s="3"/>
      <c r="D938" s="4"/>
      <c r="E938" s="11"/>
      <c r="F938" s="12"/>
      <c r="G938" s="240"/>
      <c r="H938" s="206"/>
      <c r="I938" s="206"/>
      <c r="J938" s="206"/>
      <c r="K938" s="206"/>
    </row>
    <row r="939" spans="1:11" x14ac:dyDescent="0.25">
      <c r="A939" s="15" t="s">
        <v>638</v>
      </c>
      <c r="B939" s="7" t="s">
        <v>390</v>
      </c>
      <c r="C939" s="3" t="s">
        <v>18</v>
      </c>
      <c r="D939" s="4" t="s">
        <v>22</v>
      </c>
      <c r="E939" s="11">
        <f>H939+I939+J939+K939</f>
        <v>0</v>
      </c>
      <c r="F939" s="12"/>
      <c r="G939" s="240" t="str">
        <f t="shared" ref="G939:G940" si="244">IF(E939=0,"Rate Only",E939*F939)</f>
        <v>Rate Only</v>
      </c>
      <c r="H939" s="206"/>
      <c r="I939" s="206"/>
      <c r="J939" s="206"/>
      <c r="K939" s="206"/>
    </row>
    <row r="940" spans="1:11" x14ac:dyDescent="0.25">
      <c r="A940" s="15"/>
      <c r="B940" s="6"/>
      <c r="C940" s="3" t="s">
        <v>20</v>
      </c>
      <c r="D940" s="4" t="s">
        <v>22</v>
      </c>
      <c r="E940" s="11">
        <f>E939</f>
        <v>0</v>
      </c>
      <c r="F940" s="12"/>
      <c r="G940" s="240" t="str">
        <f t="shared" si="244"/>
        <v>Rate Only</v>
      </c>
      <c r="H940" s="206">
        <f>H939</f>
        <v>0</v>
      </c>
      <c r="I940" s="206">
        <f>I939</f>
        <v>0</v>
      </c>
      <c r="J940" s="206">
        <f>J939</f>
        <v>0</v>
      </c>
      <c r="K940" s="206">
        <f>K939</f>
        <v>0</v>
      </c>
    </row>
    <row r="941" spans="1:11" x14ac:dyDescent="0.25">
      <c r="A941" s="15"/>
      <c r="B941" s="6"/>
      <c r="C941" s="3"/>
      <c r="D941" s="4"/>
      <c r="E941" s="11"/>
      <c r="F941" s="12"/>
      <c r="G941" s="240"/>
      <c r="H941" s="206"/>
      <c r="I941" s="206"/>
      <c r="J941" s="206"/>
      <c r="K941" s="206"/>
    </row>
    <row r="942" spans="1:11" x14ac:dyDescent="0.25">
      <c r="A942" s="15" t="s">
        <v>639</v>
      </c>
      <c r="B942" s="7" t="s">
        <v>480</v>
      </c>
      <c r="C942" s="3" t="s">
        <v>18</v>
      </c>
      <c r="D942" s="4" t="s">
        <v>22</v>
      </c>
      <c r="E942" s="11">
        <f>H942+I942+J942+K942</f>
        <v>0</v>
      </c>
      <c r="F942" s="12"/>
      <c r="G942" s="240" t="str">
        <f t="shared" ref="G942:G943" si="245">IF(E942=0,"Rate Only",E942*F942)</f>
        <v>Rate Only</v>
      </c>
      <c r="H942" s="206"/>
      <c r="I942" s="206"/>
      <c r="J942" s="206"/>
      <c r="K942" s="206"/>
    </row>
    <row r="943" spans="1:11" x14ac:dyDescent="0.25">
      <c r="A943" s="15"/>
      <c r="B943" s="6"/>
      <c r="C943" s="3" t="s">
        <v>20</v>
      </c>
      <c r="D943" s="4" t="s">
        <v>22</v>
      </c>
      <c r="E943" s="11">
        <f t="shared" ref="E943" si="246">H943+I943+J943+K943</f>
        <v>0</v>
      </c>
      <c r="F943" s="12"/>
      <c r="G943" s="240" t="str">
        <f t="shared" si="245"/>
        <v>Rate Only</v>
      </c>
      <c r="H943" s="206">
        <f>H942</f>
        <v>0</v>
      </c>
      <c r="I943" s="206">
        <f>I942</f>
        <v>0</v>
      </c>
      <c r="J943" s="206">
        <f>J942</f>
        <v>0</v>
      </c>
      <c r="K943" s="206">
        <f>K942</f>
        <v>0</v>
      </c>
    </row>
    <row r="944" spans="1:11" x14ac:dyDescent="0.25">
      <c r="A944" s="15"/>
      <c r="B944" s="6"/>
      <c r="C944" s="3"/>
      <c r="D944" s="4"/>
      <c r="E944" s="11"/>
      <c r="F944" s="12"/>
      <c r="G944" s="240"/>
      <c r="H944" s="206"/>
      <c r="I944" s="206"/>
      <c r="J944" s="206"/>
      <c r="K944" s="206"/>
    </row>
    <row r="945" spans="1:11" x14ac:dyDescent="0.25">
      <c r="A945" s="15" t="s">
        <v>640</v>
      </c>
      <c r="B945" s="18" t="s">
        <v>397</v>
      </c>
      <c r="C945" s="3"/>
      <c r="D945" s="4"/>
      <c r="E945" s="11"/>
      <c r="F945" s="12"/>
      <c r="G945" s="240"/>
      <c r="H945" s="209"/>
      <c r="I945" s="206"/>
      <c r="J945" s="206"/>
      <c r="K945" s="206"/>
    </row>
    <row r="946" spans="1:11" x14ac:dyDescent="0.25">
      <c r="A946" s="15"/>
      <c r="B946" s="6"/>
      <c r="C946" s="3"/>
      <c r="D946" s="4"/>
      <c r="E946" s="11"/>
      <c r="F946" s="12"/>
      <c r="G946" s="240"/>
      <c r="H946" s="206"/>
      <c r="I946" s="206"/>
      <c r="J946" s="206"/>
      <c r="K946" s="206"/>
    </row>
    <row r="947" spans="1:11" x14ac:dyDescent="0.25">
      <c r="A947" s="15" t="s">
        <v>641</v>
      </c>
      <c r="B947" s="17" t="s">
        <v>398</v>
      </c>
      <c r="C947" s="19" t="s">
        <v>18</v>
      </c>
      <c r="D947" s="20" t="s">
        <v>22</v>
      </c>
      <c r="E947" s="11">
        <f>(H947+I947+J947+K947)*1.2</f>
        <v>5040</v>
      </c>
      <c r="F947" s="12"/>
      <c r="G947" s="240">
        <f t="shared" ref="G947:G948" si="247">IF(E947=0,"Rate Only",E947*F947)</f>
        <v>0</v>
      </c>
      <c r="H947" s="206">
        <v>2000</v>
      </c>
      <c r="I947" s="206">
        <v>1000</v>
      </c>
      <c r="J947" s="206">
        <v>400</v>
      </c>
      <c r="K947" s="206">
        <v>800</v>
      </c>
    </row>
    <row r="948" spans="1:11" x14ac:dyDescent="0.25">
      <c r="A948" s="15"/>
      <c r="B948" s="6"/>
      <c r="C948" s="19" t="s">
        <v>20</v>
      </c>
      <c r="D948" s="20" t="s">
        <v>22</v>
      </c>
      <c r="E948" s="11">
        <f>E947</f>
        <v>5040</v>
      </c>
      <c r="F948" s="12"/>
      <c r="G948" s="240">
        <f t="shared" si="247"/>
        <v>0</v>
      </c>
      <c r="H948" s="206">
        <f>H947</f>
        <v>2000</v>
      </c>
      <c r="I948" s="206">
        <f>I947</f>
        <v>1000</v>
      </c>
      <c r="J948" s="206">
        <f>J947</f>
        <v>400</v>
      </c>
      <c r="K948" s="206">
        <f>K947</f>
        <v>800</v>
      </c>
    </row>
    <row r="949" spans="1:11" x14ac:dyDescent="0.25">
      <c r="A949" s="15"/>
      <c r="B949" s="6"/>
      <c r="C949" s="3"/>
      <c r="D949" s="4"/>
      <c r="E949" s="115"/>
      <c r="F949" s="12"/>
      <c r="G949" s="240"/>
      <c r="H949" s="206"/>
      <c r="I949" s="206"/>
      <c r="J949" s="206"/>
      <c r="K949" s="206"/>
    </row>
    <row r="950" spans="1:11" x14ac:dyDescent="0.25">
      <c r="A950" s="15" t="s">
        <v>790</v>
      </c>
      <c r="B950" s="17" t="s">
        <v>399</v>
      </c>
      <c r="C950" s="19" t="s">
        <v>18</v>
      </c>
      <c r="D950" s="20" t="s">
        <v>22</v>
      </c>
      <c r="E950" s="11">
        <f>H950+I950+J950+K950</f>
        <v>0</v>
      </c>
      <c r="F950" s="12"/>
      <c r="G950" s="240" t="str">
        <f t="shared" ref="G950:G951" si="248">IF(E950=0,"Rate Only",E950*F950)</f>
        <v>Rate Only</v>
      </c>
      <c r="H950" s="206"/>
      <c r="I950" s="206"/>
      <c r="J950" s="206"/>
      <c r="K950" s="206"/>
    </row>
    <row r="951" spans="1:11" x14ac:dyDescent="0.25">
      <c r="A951" s="15"/>
      <c r="B951" s="6"/>
      <c r="C951" s="19" t="s">
        <v>20</v>
      </c>
      <c r="D951" s="20" t="s">
        <v>22</v>
      </c>
      <c r="E951" s="11">
        <f>E950</f>
        <v>0</v>
      </c>
      <c r="F951" s="12"/>
      <c r="G951" s="240" t="str">
        <f t="shared" si="248"/>
        <v>Rate Only</v>
      </c>
      <c r="H951" s="206">
        <f>H950</f>
        <v>0</v>
      </c>
      <c r="I951" s="206">
        <f>I950</f>
        <v>0</v>
      </c>
      <c r="J951" s="206">
        <f>J950</f>
        <v>0</v>
      </c>
      <c r="K951" s="206">
        <f>K950</f>
        <v>0</v>
      </c>
    </row>
    <row r="952" spans="1:11" x14ac:dyDescent="0.25">
      <c r="A952" s="15"/>
      <c r="B952" s="6"/>
      <c r="C952" s="3"/>
      <c r="D952" s="4"/>
      <c r="E952" s="11"/>
      <c r="F952" s="12"/>
      <c r="G952" s="240"/>
      <c r="H952" s="206"/>
      <c r="I952" s="206"/>
      <c r="J952" s="206"/>
      <c r="K952" s="206"/>
    </row>
    <row r="953" spans="1:11" x14ac:dyDescent="0.25">
      <c r="A953" s="15" t="s">
        <v>791</v>
      </c>
      <c r="B953" s="17" t="s">
        <v>400</v>
      </c>
      <c r="C953" s="19" t="s">
        <v>18</v>
      </c>
      <c r="D953" s="20" t="s">
        <v>22</v>
      </c>
      <c r="E953" s="11">
        <f>H953+I953+J953+K953</f>
        <v>0</v>
      </c>
      <c r="F953" s="12"/>
      <c r="G953" s="240" t="str">
        <f t="shared" ref="G953:G954" si="249">IF(E953=0,"Rate Only",E953*F953)</f>
        <v>Rate Only</v>
      </c>
      <c r="H953" s="206"/>
      <c r="I953" s="206"/>
      <c r="J953" s="206"/>
      <c r="K953" s="206"/>
    </row>
    <row r="954" spans="1:11" x14ac:dyDescent="0.25">
      <c r="A954" s="15"/>
      <c r="B954" s="6"/>
      <c r="C954" s="19" t="s">
        <v>20</v>
      </c>
      <c r="D954" s="20" t="s">
        <v>22</v>
      </c>
      <c r="E954" s="11">
        <f>E953</f>
        <v>0</v>
      </c>
      <c r="F954" s="12"/>
      <c r="G954" s="240" t="str">
        <f t="shared" si="249"/>
        <v>Rate Only</v>
      </c>
      <c r="H954" s="206">
        <f>H953</f>
        <v>0</v>
      </c>
      <c r="I954" s="206">
        <f>I953</f>
        <v>0</v>
      </c>
      <c r="J954" s="206">
        <f>J953</f>
        <v>0</v>
      </c>
      <c r="K954" s="206">
        <f>K953</f>
        <v>0</v>
      </c>
    </row>
    <row r="955" spans="1:11" x14ac:dyDescent="0.25">
      <c r="A955" s="15"/>
      <c r="B955" s="6"/>
      <c r="C955" s="3"/>
      <c r="D955" s="4"/>
      <c r="E955" s="11"/>
      <c r="F955" s="12"/>
      <c r="G955" s="240"/>
      <c r="H955" s="206"/>
      <c r="I955" s="206"/>
      <c r="J955" s="206"/>
      <c r="K955" s="206"/>
    </row>
    <row r="956" spans="1:11" x14ac:dyDescent="0.25">
      <c r="A956" s="15" t="s">
        <v>792</v>
      </c>
      <c r="B956" s="17" t="s">
        <v>401</v>
      </c>
      <c r="C956" s="19" t="s">
        <v>18</v>
      </c>
      <c r="D956" s="20" t="s">
        <v>22</v>
      </c>
      <c r="E956" s="11">
        <f>H956+I956+J956+K956</f>
        <v>0</v>
      </c>
      <c r="F956" s="12"/>
      <c r="G956" s="240" t="str">
        <f t="shared" ref="G956:G957" si="250">IF(E956=0,"Rate Only",E956*F956)</f>
        <v>Rate Only</v>
      </c>
      <c r="H956" s="206"/>
      <c r="I956" s="206"/>
      <c r="J956" s="206"/>
      <c r="K956" s="206"/>
    </row>
    <row r="957" spans="1:11" x14ac:dyDescent="0.25">
      <c r="A957" s="15"/>
      <c r="B957" s="6"/>
      <c r="C957" s="19" t="s">
        <v>20</v>
      </c>
      <c r="D957" s="20" t="s">
        <v>22</v>
      </c>
      <c r="E957" s="11">
        <f>E956</f>
        <v>0</v>
      </c>
      <c r="F957" s="12"/>
      <c r="G957" s="240" t="str">
        <f t="shared" si="250"/>
        <v>Rate Only</v>
      </c>
      <c r="H957" s="206">
        <f>H956</f>
        <v>0</v>
      </c>
      <c r="I957" s="206">
        <f>I956</f>
        <v>0</v>
      </c>
      <c r="J957" s="206">
        <f>J956</f>
        <v>0</v>
      </c>
      <c r="K957" s="206">
        <f>K956</f>
        <v>0</v>
      </c>
    </row>
    <row r="958" spans="1:11" x14ac:dyDescent="0.25">
      <c r="A958" s="15"/>
      <c r="B958" s="6"/>
      <c r="C958" s="3"/>
      <c r="D958" s="4"/>
      <c r="E958" s="11"/>
      <c r="F958" s="12"/>
      <c r="G958" s="240"/>
      <c r="H958" s="206"/>
      <c r="I958" s="206"/>
      <c r="J958" s="206"/>
      <c r="K958" s="206"/>
    </row>
    <row r="959" spans="1:11" x14ac:dyDescent="0.25">
      <c r="A959" s="15" t="s">
        <v>793</v>
      </c>
      <c r="B959" s="17" t="s">
        <v>402</v>
      </c>
      <c r="C959" s="19" t="s">
        <v>18</v>
      </c>
      <c r="D959" s="20" t="s">
        <v>22</v>
      </c>
      <c r="E959" s="11">
        <f>H959+I959+J959+K959</f>
        <v>0</v>
      </c>
      <c r="F959" s="12"/>
      <c r="G959" s="240" t="str">
        <f t="shared" ref="G959:G960" si="251">IF(E959=0,"Rate Only",E959*F959)</f>
        <v>Rate Only</v>
      </c>
      <c r="H959" s="206"/>
      <c r="I959" s="206"/>
      <c r="J959" s="206"/>
      <c r="K959" s="206"/>
    </row>
    <row r="960" spans="1:11" x14ac:dyDescent="0.25">
      <c r="A960" s="15"/>
      <c r="B960" s="6"/>
      <c r="C960" s="19" t="s">
        <v>20</v>
      </c>
      <c r="D960" s="20" t="s">
        <v>22</v>
      </c>
      <c r="E960" s="11">
        <f>E959</f>
        <v>0</v>
      </c>
      <c r="F960" s="12"/>
      <c r="G960" s="240" t="str">
        <f t="shared" si="251"/>
        <v>Rate Only</v>
      </c>
      <c r="H960" s="206">
        <f>H959</f>
        <v>0</v>
      </c>
      <c r="I960" s="206">
        <f>I959</f>
        <v>0</v>
      </c>
      <c r="J960" s="206">
        <f>J959</f>
        <v>0</v>
      </c>
      <c r="K960" s="206">
        <f>K959</f>
        <v>0</v>
      </c>
    </row>
    <row r="961" spans="1:11" x14ac:dyDescent="0.25">
      <c r="A961" s="15"/>
      <c r="B961" s="6"/>
      <c r="C961" s="3"/>
      <c r="D961" s="4"/>
      <c r="E961" s="11"/>
      <c r="F961" s="12"/>
      <c r="G961" s="240"/>
      <c r="H961" s="206"/>
      <c r="I961" s="206"/>
      <c r="J961" s="206"/>
      <c r="K961" s="206"/>
    </row>
    <row r="962" spans="1:11" x14ac:dyDescent="0.25">
      <c r="A962" s="15" t="s">
        <v>794</v>
      </c>
      <c r="B962" s="17" t="s">
        <v>403</v>
      </c>
      <c r="C962" s="19" t="s">
        <v>18</v>
      </c>
      <c r="D962" s="20" t="s">
        <v>22</v>
      </c>
      <c r="E962" s="11">
        <f>H962+I962+J962+K962</f>
        <v>0</v>
      </c>
      <c r="F962" s="12"/>
      <c r="G962" s="240" t="str">
        <f t="shared" ref="G962:G963" si="252">IF(E962=0,"Rate Only",E962*F962)</f>
        <v>Rate Only</v>
      </c>
      <c r="H962" s="206"/>
      <c r="I962" s="206"/>
      <c r="J962" s="206"/>
      <c r="K962" s="206"/>
    </row>
    <row r="963" spans="1:11" x14ac:dyDescent="0.25">
      <c r="A963" s="15"/>
      <c r="B963" s="6"/>
      <c r="C963" s="19" t="s">
        <v>20</v>
      </c>
      <c r="D963" s="20" t="s">
        <v>22</v>
      </c>
      <c r="E963" s="11">
        <f>E962</f>
        <v>0</v>
      </c>
      <c r="F963" s="12"/>
      <c r="G963" s="240" t="str">
        <f t="shared" si="252"/>
        <v>Rate Only</v>
      </c>
      <c r="H963" s="206">
        <f>H962</f>
        <v>0</v>
      </c>
      <c r="I963" s="206">
        <f>I962</f>
        <v>0</v>
      </c>
      <c r="J963" s="206">
        <f>J962</f>
        <v>0</v>
      </c>
      <c r="K963" s="206">
        <f>K962</f>
        <v>0</v>
      </c>
    </row>
    <row r="964" spans="1:11" x14ac:dyDescent="0.25">
      <c r="A964" s="15"/>
      <c r="B964" s="7"/>
      <c r="C964" s="3"/>
      <c r="D964" s="4"/>
      <c r="E964" s="26"/>
      <c r="F964" s="12"/>
      <c r="G964" s="240"/>
      <c r="H964" s="206"/>
      <c r="I964" s="206"/>
      <c r="J964" s="206"/>
      <c r="K964" s="206"/>
    </row>
    <row r="965" spans="1:11" ht="15.75" thickBot="1" x14ac:dyDescent="0.3">
      <c r="A965" s="189"/>
      <c r="B965" s="121"/>
      <c r="C965" s="122"/>
      <c r="D965" s="123"/>
      <c r="E965" s="124"/>
      <c r="F965" s="12"/>
      <c r="G965" s="299"/>
      <c r="H965" s="207"/>
      <c r="I965" s="207"/>
      <c r="J965" s="207"/>
      <c r="K965" s="207"/>
    </row>
    <row r="966" spans="1:11" ht="15.75" thickBot="1" x14ac:dyDescent="0.3">
      <c r="A966" s="143"/>
      <c r="B966" s="150" t="s">
        <v>109</v>
      </c>
      <c r="C966" s="145"/>
      <c r="D966" s="146"/>
      <c r="E966" s="147"/>
      <c r="F966" s="147"/>
      <c r="G966" s="305">
        <f>SUM(G779:G965)</f>
        <v>0</v>
      </c>
      <c r="H966" s="208"/>
      <c r="I966" s="208"/>
      <c r="J966" s="208"/>
      <c r="K966" s="208"/>
    </row>
    <row r="967" spans="1:11" x14ac:dyDescent="0.25">
      <c r="A967" s="107"/>
      <c r="B967" s="108"/>
      <c r="C967" s="109"/>
      <c r="D967" s="110"/>
      <c r="E967" s="111"/>
      <c r="F967" s="112"/>
      <c r="G967" s="298"/>
      <c r="H967" s="205"/>
      <c r="I967" s="205"/>
      <c r="J967" s="205"/>
      <c r="K967" s="205"/>
    </row>
    <row r="968" spans="1:11" ht="15.75" thickBot="1" x14ac:dyDescent="0.3">
      <c r="A968" s="184"/>
      <c r="B968" s="121"/>
      <c r="C968" s="122"/>
      <c r="D968" s="123"/>
      <c r="E968" s="124"/>
      <c r="F968" s="125"/>
      <c r="G968" s="299"/>
      <c r="H968" s="207"/>
      <c r="I968" s="207"/>
      <c r="J968" s="207"/>
      <c r="K968" s="207"/>
    </row>
    <row r="969" spans="1:11" x14ac:dyDescent="0.25">
      <c r="A969" s="95"/>
      <c r="B969" s="37" t="s">
        <v>83</v>
      </c>
      <c r="C969" s="87"/>
      <c r="D969" s="88"/>
      <c r="E969" s="91"/>
      <c r="F969" s="89"/>
      <c r="G969" s="296"/>
      <c r="H969" s="201"/>
      <c r="I969" s="201"/>
      <c r="J969" s="201"/>
      <c r="K969" s="201"/>
    </row>
    <row r="970" spans="1:11" ht="15.75" thickBot="1" x14ac:dyDescent="0.3">
      <c r="A970" s="179"/>
      <c r="B970" s="169" t="s">
        <v>96</v>
      </c>
      <c r="C970" s="170"/>
      <c r="D970" s="171"/>
      <c r="E970" s="173"/>
      <c r="F970" s="172"/>
      <c r="G970" s="297"/>
      <c r="H970" s="204"/>
      <c r="I970" s="204"/>
      <c r="J970" s="204"/>
      <c r="K970" s="204"/>
    </row>
    <row r="971" spans="1:11" x14ac:dyDescent="0.25">
      <c r="A971" s="188"/>
      <c r="B971" s="167"/>
      <c r="C971" s="109"/>
      <c r="D971" s="110"/>
      <c r="E971" s="135"/>
      <c r="F971" s="142"/>
      <c r="G971" s="298"/>
      <c r="H971" s="205"/>
      <c r="I971" s="205"/>
      <c r="J971" s="205"/>
      <c r="K971" s="205"/>
    </row>
    <row r="972" spans="1:11" ht="66" customHeight="1" x14ac:dyDescent="0.25">
      <c r="A972" s="15" t="s">
        <v>135</v>
      </c>
      <c r="B972" s="79" t="s">
        <v>510</v>
      </c>
      <c r="C972" s="3"/>
      <c r="D972" s="4"/>
      <c r="E972" s="11"/>
      <c r="F972" s="1"/>
      <c r="G972" s="255"/>
      <c r="H972" s="206"/>
      <c r="I972" s="206"/>
      <c r="J972" s="206"/>
      <c r="K972" s="206"/>
    </row>
    <row r="973" spans="1:11" x14ac:dyDescent="0.25">
      <c r="A973" s="2"/>
      <c r="B973" s="7"/>
      <c r="C973" s="3"/>
      <c r="D973" s="4"/>
      <c r="E973" s="26"/>
      <c r="F973" s="27"/>
      <c r="G973" s="255"/>
      <c r="H973" s="206"/>
      <c r="I973" s="206"/>
      <c r="J973" s="206"/>
      <c r="K973" s="206"/>
    </row>
    <row r="974" spans="1:11" x14ac:dyDescent="0.25">
      <c r="A974" s="2" t="s">
        <v>511</v>
      </c>
      <c r="B974" s="14" t="s">
        <v>373</v>
      </c>
      <c r="C974" s="3" t="s">
        <v>18</v>
      </c>
      <c r="D974" s="4" t="s">
        <v>19</v>
      </c>
      <c r="E974" s="11">
        <f>H974+I974+J974+K974</f>
        <v>10</v>
      </c>
      <c r="F974" s="12"/>
      <c r="G974" s="240">
        <f t="shared" ref="G974:G975" si="253">IF(E974=0,"Rate Only",E974*F974)</f>
        <v>0</v>
      </c>
      <c r="H974" s="206">
        <v>9</v>
      </c>
      <c r="I974" s="206"/>
      <c r="J974" s="206">
        <v>1</v>
      </c>
      <c r="K974" s="206"/>
    </row>
    <row r="975" spans="1:11" x14ac:dyDescent="0.25">
      <c r="A975" s="15"/>
      <c r="B975" s="102" t="s">
        <v>522</v>
      </c>
      <c r="C975" s="3" t="s">
        <v>20</v>
      </c>
      <c r="D975" s="4" t="s">
        <v>19</v>
      </c>
      <c r="E975" s="11">
        <f>E974</f>
        <v>10</v>
      </c>
      <c r="F975" s="12"/>
      <c r="G975" s="240">
        <f t="shared" si="253"/>
        <v>0</v>
      </c>
      <c r="H975" s="206">
        <f>H974</f>
        <v>9</v>
      </c>
      <c r="I975" s="206">
        <f>I974</f>
        <v>0</v>
      </c>
      <c r="J975" s="206">
        <f>J974</f>
        <v>1</v>
      </c>
      <c r="K975" s="206">
        <f>K974</f>
        <v>0</v>
      </c>
    </row>
    <row r="976" spans="1:11" x14ac:dyDescent="0.25">
      <c r="A976" s="15"/>
      <c r="B976" s="14"/>
      <c r="C976" s="3"/>
      <c r="D976" s="4"/>
      <c r="E976" s="11"/>
      <c r="F976" s="12"/>
      <c r="G976" s="240"/>
      <c r="H976" s="206"/>
      <c r="I976" s="206"/>
      <c r="J976" s="206"/>
      <c r="K976" s="206"/>
    </row>
    <row r="977" spans="1:11" x14ac:dyDescent="0.25">
      <c r="A977" s="2" t="s">
        <v>512</v>
      </c>
      <c r="B977" s="14" t="s">
        <v>383</v>
      </c>
      <c r="C977" s="3" t="s">
        <v>18</v>
      </c>
      <c r="D977" s="4" t="s">
        <v>19</v>
      </c>
      <c r="E977" s="11">
        <f>H977+I977+J977+K977</f>
        <v>0</v>
      </c>
      <c r="F977" s="12"/>
      <c r="G977" s="240" t="str">
        <f t="shared" ref="G977:G978" si="254">IF(E977=0,"Rate Only",E977*F977)</f>
        <v>Rate Only</v>
      </c>
      <c r="H977" s="206"/>
      <c r="I977" s="206"/>
      <c r="J977" s="206"/>
      <c r="K977" s="206"/>
    </row>
    <row r="978" spans="1:11" x14ac:dyDescent="0.25">
      <c r="A978" s="15"/>
      <c r="B978" s="102" t="s">
        <v>522</v>
      </c>
      <c r="C978" s="3" t="s">
        <v>20</v>
      </c>
      <c r="D978" s="4" t="s">
        <v>19</v>
      </c>
      <c r="E978" s="11">
        <f>E977</f>
        <v>0</v>
      </c>
      <c r="F978" s="12"/>
      <c r="G978" s="240" t="str">
        <f t="shared" si="254"/>
        <v>Rate Only</v>
      </c>
      <c r="H978" s="206">
        <f>H977</f>
        <v>0</v>
      </c>
      <c r="I978" s="206">
        <f>I977</f>
        <v>0</v>
      </c>
      <c r="J978" s="206">
        <f>J977</f>
        <v>0</v>
      </c>
      <c r="K978" s="206">
        <f>K977</f>
        <v>0</v>
      </c>
    </row>
    <row r="979" spans="1:11" x14ac:dyDescent="0.25">
      <c r="A979" s="15"/>
      <c r="B979" s="14"/>
      <c r="C979" s="3"/>
      <c r="D979" s="4"/>
      <c r="E979" s="11"/>
      <c r="F979" s="12"/>
      <c r="G979" s="240"/>
      <c r="H979" s="206"/>
      <c r="I979" s="206"/>
      <c r="J979" s="206"/>
      <c r="K979" s="206"/>
    </row>
    <row r="980" spans="1:11" x14ac:dyDescent="0.25">
      <c r="A980" s="2" t="s">
        <v>513</v>
      </c>
      <c r="B980" s="14" t="s">
        <v>376</v>
      </c>
      <c r="C980" s="3" t="s">
        <v>18</v>
      </c>
      <c r="D980" s="4" t="s">
        <v>19</v>
      </c>
      <c r="E980" s="11">
        <f>H980+I980+J980+K980</f>
        <v>0</v>
      </c>
      <c r="F980" s="12"/>
      <c r="G980" s="240" t="str">
        <f t="shared" ref="G980:G981" si="255">IF(E980=0,"Rate Only",E980*F980)</f>
        <v>Rate Only</v>
      </c>
      <c r="H980" s="206"/>
      <c r="I980" s="206"/>
      <c r="J980" s="206"/>
      <c r="K980" s="206"/>
    </row>
    <row r="981" spans="1:11" x14ac:dyDescent="0.25">
      <c r="A981" s="15"/>
      <c r="B981" s="102" t="s">
        <v>522</v>
      </c>
      <c r="C981" s="3" t="s">
        <v>20</v>
      </c>
      <c r="D981" s="4" t="s">
        <v>19</v>
      </c>
      <c r="E981" s="11">
        <f>E980</f>
        <v>0</v>
      </c>
      <c r="F981" s="12"/>
      <c r="G981" s="240" t="str">
        <f t="shared" si="255"/>
        <v>Rate Only</v>
      </c>
      <c r="H981" s="206">
        <f>H980</f>
        <v>0</v>
      </c>
      <c r="I981" s="206">
        <f>I980</f>
        <v>0</v>
      </c>
      <c r="J981" s="206">
        <f>J980</f>
        <v>0</v>
      </c>
      <c r="K981" s="206">
        <f>K980</f>
        <v>0</v>
      </c>
    </row>
    <row r="982" spans="1:11" x14ac:dyDescent="0.25">
      <c r="A982" s="15"/>
      <c r="B982" s="14"/>
      <c r="C982" s="3"/>
      <c r="D982" s="4"/>
      <c r="E982" s="11"/>
      <c r="F982" s="12"/>
      <c r="G982" s="240"/>
      <c r="H982" s="206"/>
      <c r="I982" s="206"/>
      <c r="J982" s="206"/>
      <c r="K982" s="206"/>
    </row>
    <row r="983" spans="1:11" x14ac:dyDescent="0.25">
      <c r="A983" s="2" t="s">
        <v>514</v>
      </c>
      <c r="B983" s="14" t="s">
        <v>384</v>
      </c>
      <c r="C983" s="3" t="s">
        <v>18</v>
      </c>
      <c r="D983" s="4" t="s">
        <v>19</v>
      </c>
      <c r="E983" s="11">
        <f>H983+I983+J983+K983</f>
        <v>0</v>
      </c>
      <c r="F983" s="12"/>
      <c r="G983" s="240" t="str">
        <f t="shared" ref="G983:G984" si="256">IF(E983=0,"Rate Only",E983*F983)</f>
        <v>Rate Only</v>
      </c>
      <c r="H983" s="206"/>
      <c r="I983" s="206"/>
      <c r="J983" s="206"/>
      <c r="K983" s="206"/>
    </row>
    <row r="984" spans="1:11" x14ac:dyDescent="0.25">
      <c r="A984" s="15"/>
      <c r="B984" s="102" t="s">
        <v>522</v>
      </c>
      <c r="C984" s="3" t="s">
        <v>20</v>
      </c>
      <c r="D984" s="4" t="s">
        <v>19</v>
      </c>
      <c r="E984" s="11">
        <f>E983</f>
        <v>0</v>
      </c>
      <c r="F984" s="12"/>
      <c r="G984" s="240" t="str">
        <f t="shared" si="256"/>
        <v>Rate Only</v>
      </c>
      <c r="H984" s="206">
        <f>H983</f>
        <v>0</v>
      </c>
      <c r="I984" s="206">
        <f>I983</f>
        <v>0</v>
      </c>
      <c r="J984" s="206">
        <f>J983</f>
        <v>0</v>
      </c>
      <c r="K984" s="206">
        <f>K983</f>
        <v>0</v>
      </c>
    </row>
    <row r="985" spans="1:11" x14ac:dyDescent="0.25">
      <c r="A985" s="15"/>
      <c r="B985" s="14"/>
      <c r="C985" s="3"/>
      <c r="D985" s="4"/>
      <c r="E985" s="11"/>
      <c r="F985" s="12"/>
      <c r="G985" s="240"/>
      <c r="H985" s="206"/>
      <c r="I985" s="206"/>
      <c r="J985" s="206"/>
      <c r="K985" s="206"/>
    </row>
    <row r="986" spans="1:11" x14ac:dyDescent="0.25">
      <c r="A986" s="2" t="s">
        <v>515</v>
      </c>
      <c r="B986" s="14" t="s">
        <v>519</v>
      </c>
      <c r="C986" s="3" t="s">
        <v>18</v>
      </c>
      <c r="D986" s="4" t="s">
        <v>19</v>
      </c>
      <c r="E986" s="11">
        <f>H986+I986+J986+K986</f>
        <v>32</v>
      </c>
      <c r="F986" s="12"/>
      <c r="G986" s="240">
        <f t="shared" ref="G986:G987" si="257">IF(E986=0,"Rate Only",E986*F986)</f>
        <v>0</v>
      </c>
      <c r="H986" s="206">
        <v>22</v>
      </c>
      <c r="I986" s="206">
        <v>5</v>
      </c>
      <c r="J986" s="206">
        <v>5</v>
      </c>
      <c r="K986" s="206"/>
    </row>
    <row r="987" spans="1:11" x14ac:dyDescent="0.25">
      <c r="A987" s="15"/>
      <c r="B987" s="102" t="s">
        <v>523</v>
      </c>
      <c r="C987" s="3" t="s">
        <v>20</v>
      </c>
      <c r="D987" s="4" t="s">
        <v>19</v>
      </c>
      <c r="E987" s="11">
        <f>E986</f>
        <v>32</v>
      </c>
      <c r="F987" s="12"/>
      <c r="G987" s="240">
        <f t="shared" si="257"/>
        <v>0</v>
      </c>
      <c r="H987" s="206">
        <f>H986</f>
        <v>22</v>
      </c>
      <c r="I987" s="206">
        <f>I986</f>
        <v>5</v>
      </c>
      <c r="J987" s="206">
        <f>J986</f>
        <v>5</v>
      </c>
      <c r="K987" s="206">
        <f>K986</f>
        <v>0</v>
      </c>
    </row>
    <row r="988" spans="1:11" x14ac:dyDescent="0.25">
      <c r="A988" s="15"/>
      <c r="B988" s="14"/>
      <c r="C988" s="3"/>
      <c r="D988" s="4"/>
      <c r="E988" s="11"/>
      <c r="F988" s="12"/>
      <c r="G988" s="240"/>
      <c r="H988" s="206"/>
      <c r="I988" s="206"/>
      <c r="J988" s="206"/>
      <c r="K988" s="206"/>
    </row>
    <row r="989" spans="1:11" x14ac:dyDescent="0.25">
      <c r="A989" s="2" t="s">
        <v>516</v>
      </c>
      <c r="B989" s="14" t="s">
        <v>521</v>
      </c>
      <c r="C989" s="3" t="s">
        <v>18</v>
      </c>
      <c r="D989" s="4" t="s">
        <v>19</v>
      </c>
      <c r="E989" s="11">
        <f>H989+I989+J989+K989</f>
        <v>2</v>
      </c>
      <c r="F989" s="12"/>
      <c r="G989" s="240">
        <f t="shared" ref="G989:G990" si="258">IF(E989=0,"Rate Only",E989*F989)</f>
        <v>0</v>
      </c>
      <c r="H989" s="206"/>
      <c r="I989" s="206">
        <v>1</v>
      </c>
      <c r="J989" s="206">
        <v>1</v>
      </c>
      <c r="K989" s="206"/>
    </row>
    <row r="990" spans="1:11" x14ac:dyDescent="0.25">
      <c r="A990" s="15"/>
      <c r="B990" s="102" t="s">
        <v>523</v>
      </c>
      <c r="C990" s="3" t="s">
        <v>20</v>
      </c>
      <c r="D990" s="4" t="s">
        <v>19</v>
      </c>
      <c r="E990" s="11">
        <f>E989</f>
        <v>2</v>
      </c>
      <c r="F990" s="12"/>
      <c r="G990" s="240">
        <f t="shared" si="258"/>
        <v>0</v>
      </c>
      <c r="H990" s="206">
        <f>H989</f>
        <v>0</v>
      </c>
      <c r="I990" s="206">
        <f>I989</f>
        <v>1</v>
      </c>
      <c r="J990" s="206">
        <f>J989</f>
        <v>1</v>
      </c>
      <c r="K990" s="206">
        <f>K989</f>
        <v>0</v>
      </c>
    </row>
    <row r="991" spans="1:11" x14ac:dyDescent="0.25">
      <c r="A991" s="15"/>
      <c r="B991" s="14"/>
      <c r="C991" s="3"/>
      <c r="D991" s="4"/>
      <c r="E991" s="11"/>
      <c r="F991" s="12"/>
      <c r="G991" s="240"/>
      <c r="H991" s="206"/>
      <c r="I991" s="206"/>
      <c r="J991" s="206"/>
      <c r="K991" s="206"/>
    </row>
    <row r="992" spans="1:11" x14ac:dyDescent="0.25">
      <c r="A992" s="2" t="s">
        <v>517</v>
      </c>
      <c r="B992" s="14" t="s">
        <v>385</v>
      </c>
      <c r="C992" s="3" t="s">
        <v>18</v>
      </c>
      <c r="D992" s="4" t="s">
        <v>19</v>
      </c>
      <c r="E992" s="11">
        <f>H992+I992+J992+K992</f>
        <v>11</v>
      </c>
      <c r="F992" s="12"/>
      <c r="G992" s="240">
        <f t="shared" ref="G992:G993" si="259">IF(E992=0,"Rate Only",E992*F992)</f>
        <v>0</v>
      </c>
      <c r="H992" s="206">
        <v>11</v>
      </c>
      <c r="I992" s="206"/>
      <c r="J992" s="206"/>
      <c r="K992" s="206"/>
    </row>
    <row r="993" spans="1:11" x14ac:dyDescent="0.25">
      <c r="A993" s="15"/>
      <c r="B993" s="102" t="s">
        <v>523</v>
      </c>
      <c r="C993" s="3" t="s">
        <v>20</v>
      </c>
      <c r="D993" s="4" t="s">
        <v>19</v>
      </c>
      <c r="E993" s="11">
        <f>E992</f>
        <v>11</v>
      </c>
      <c r="F993" s="12"/>
      <c r="G993" s="240">
        <f t="shared" si="259"/>
        <v>0</v>
      </c>
      <c r="H993" s="206">
        <f>H992</f>
        <v>11</v>
      </c>
      <c r="I993" s="206">
        <f>I992</f>
        <v>0</v>
      </c>
      <c r="J993" s="206">
        <f>J992</f>
        <v>0</v>
      </c>
      <c r="K993" s="206">
        <f>K992</f>
        <v>0</v>
      </c>
    </row>
    <row r="994" spans="1:11" x14ac:dyDescent="0.25">
      <c r="A994" s="15"/>
      <c r="B994" s="14"/>
      <c r="C994" s="3"/>
      <c r="D994" s="4"/>
      <c r="E994" s="11"/>
      <c r="F994" s="12"/>
      <c r="G994" s="240"/>
      <c r="H994" s="206"/>
      <c r="I994" s="206"/>
      <c r="J994" s="206"/>
      <c r="K994" s="206"/>
    </row>
    <row r="995" spans="1:11" x14ac:dyDescent="0.25">
      <c r="A995" s="2" t="s">
        <v>520</v>
      </c>
      <c r="B995" s="14" t="s">
        <v>518</v>
      </c>
      <c r="C995" s="3" t="s">
        <v>18</v>
      </c>
      <c r="D995" s="4" t="s">
        <v>19</v>
      </c>
      <c r="E995" s="11">
        <f>H995+I995+J995+K995</f>
        <v>3</v>
      </c>
      <c r="F995" s="12"/>
      <c r="G995" s="240">
        <f t="shared" ref="G995:G999" si="260">IF(E995=0,"Rate Only",E995*F995)</f>
        <v>0</v>
      </c>
      <c r="H995" s="206">
        <v>3</v>
      </c>
      <c r="I995" s="206"/>
      <c r="J995" s="206"/>
      <c r="K995" s="206"/>
    </row>
    <row r="996" spans="1:11" x14ac:dyDescent="0.25">
      <c r="A996" s="15"/>
      <c r="B996" s="102" t="s">
        <v>523</v>
      </c>
      <c r="C996" s="3" t="s">
        <v>20</v>
      </c>
      <c r="D996" s="4" t="s">
        <v>19</v>
      </c>
      <c r="E996" s="11">
        <f>E995</f>
        <v>3</v>
      </c>
      <c r="F996" s="12"/>
      <c r="G996" s="240">
        <f t="shared" si="260"/>
        <v>0</v>
      </c>
      <c r="H996" s="206">
        <f>H995</f>
        <v>3</v>
      </c>
      <c r="I996" s="206">
        <f>I995</f>
        <v>0</v>
      </c>
      <c r="J996" s="206">
        <f>J995</f>
        <v>0</v>
      </c>
      <c r="K996" s="206">
        <f>K995</f>
        <v>0</v>
      </c>
    </row>
    <row r="997" spans="1:11" x14ac:dyDescent="0.25">
      <c r="A997" s="15"/>
      <c r="B997" s="102"/>
      <c r="C997" s="3"/>
      <c r="D997" s="4"/>
      <c r="E997" s="11"/>
      <c r="F997" s="12"/>
      <c r="G997" s="240"/>
      <c r="H997" s="206"/>
      <c r="I997" s="206"/>
      <c r="J997" s="206"/>
      <c r="K997" s="206"/>
    </row>
    <row r="998" spans="1:11" x14ac:dyDescent="0.25">
      <c r="A998" s="2" t="s">
        <v>728</v>
      </c>
      <c r="B998" s="14" t="s">
        <v>679</v>
      </c>
      <c r="C998" s="3" t="s">
        <v>18</v>
      </c>
      <c r="D998" s="4" t="s">
        <v>19</v>
      </c>
      <c r="E998" s="11">
        <f>H998+I998+J998+K998</f>
        <v>28</v>
      </c>
      <c r="F998" s="12"/>
      <c r="G998" s="240">
        <f t="shared" si="260"/>
        <v>0</v>
      </c>
      <c r="H998" s="206">
        <v>22</v>
      </c>
      <c r="I998" s="206">
        <v>3</v>
      </c>
      <c r="J998" s="206">
        <v>3</v>
      </c>
      <c r="K998" s="206"/>
    </row>
    <row r="999" spans="1:11" x14ac:dyDescent="0.25">
      <c r="A999" s="15"/>
      <c r="B999" s="68" t="s">
        <v>681</v>
      </c>
      <c r="C999" s="3" t="s">
        <v>20</v>
      </c>
      <c r="D999" s="4" t="s">
        <v>19</v>
      </c>
      <c r="E999" s="11">
        <f>E998</f>
        <v>28</v>
      </c>
      <c r="F999" s="12"/>
      <c r="G999" s="240">
        <f t="shared" si="260"/>
        <v>0</v>
      </c>
      <c r="H999" s="206">
        <f>H998</f>
        <v>22</v>
      </c>
      <c r="I999" s="206">
        <f>I998</f>
        <v>3</v>
      </c>
      <c r="J999" s="206">
        <f>J998</f>
        <v>3</v>
      </c>
      <c r="K999" s="206">
        <f>K998</f>
        <v>0</v>
      </c>
    </row>
    <row r="1000" spans="1:11" x14ac:dyDescent="0.25">
      <c r="A1000" s="15"/>
      <c r="B1000" s="6"/>
      <c r="C1000" s="3"/>
      <c r="D1000" s="4"/>
      <c r="E1000" s="11"/>
      <c r="F1000" s="12"/>
      <c r="G1000" s="240"/>
      <c r="H1000" s="206"/>
      <c r="I1000" s="206"/>
      <c r="J1000" s="206"/>
      <c r="K1000" s="206"/>
    </row>
    <row r="1001" spans="1:11" x14ac:dyDescent="0.25">
      <c r="A1001" s="2" t="s">
        <v>729</v>
      </c>
      <c r="B1001" s="14" t="s">
        <v>680</v>
      </c>
      <c r="C1001" s="3" t="s">
        <v>18</v>
      </c>
      <c r="D1001" s="4" t="s">
        <v>19</v>
      </c>
      <c r="E1001" s="11">
        <f>H1001+I1001+J1001+K1001</f>
        <v>0</v>
      </c>
      <c r="F1001" s="12"/>
      <c r="G1001" s="240" t="str">
        <f t="shared" ref="G1001:G1002" si="261">IF(E1001=0,"Rate Only",E1001*F1001)</f>
        <v>Rate Only</v>
      </c>
      <c r="H1001" s="206"/>
      <c r="I1001" s="206"/>
      <c r="J1001" s="206"/>
      <c r="K1001" s="206"/>
    </row>
    <row r="1002" spans="1:11" x14ac:dyDescent="0.25">
      <c r="A1002" s="15"/>
      <c r="B1002" s="68" t="s">
        <v>369</v>
      </c>
      <c r="C1002" s="3" t="s">
        <v>20</v>
      </c>
      <c r="D1002" s="4" t="s">
        <v>19</v>
      </c>
      <c r="E1002" s="11">
        <f>E1001</f>
        <v>0</v>
      </c>
      <c r="F1002" s="12"/>
      <c r="G1002" s="240" t="str">
        <f t="shared" si="261"/>
        <v>Rate Only</v>
      </c>
      <c r="H1002" s="206">
        <f>H1001</f>
        <v>0</v>
      </c>
      <c r="I1002" s="206">
        <f>I1001</f>
        <v>0</v>
      </c>
      <c r="J1002" s="206">
        <f>J1001</f>
        <v>0</v>
      </c>
      <c r="K1002" s="206">
        <f>K1001</f>
        <v>0</v>
      </c>
    </row>
    <row r="1003" spans="1:11" x14ac:dyDescent="0.25">
      <c r="A1003" s="2"/>
      <c r="B1003" s="7"/>
      <c r="C1003" s="3"/>
      <c r="D1003" s="4"/>
      <c r="E1003" s="26"/>
      <c r="F1003" s="27"/>
      <c r="G1003" s="255"/>
      <c r="H1003" s="206"/>
      <c r="I1003" s="206"/>
      <c r="J1003" s="206"/>
      <c r="K1003" s="206"/>
    </row>
    <row r="1004" spans="1:11" x14ac:dyDescent="0.25">
      <c r="A1004" s="2" t="s">
        <v>730</v>
      </c>
      <c r="B1004" s="14" t="s">
        <v>694</v>
      </c>
      <c r="C1004" s="3" t="s">
        <v>18</v>
      </c>
      <c r="D1004" s="4" t="s">
        <v>19</v>
      </c>
      <c r="E1004" s="11">
        <f>(H1004+I1004+J1004+K1004)*1.2</f>
        <v>206.4</v>
      </c>
      <c r="F1004" s="12"/>
      <c r="G1004" s="240">
        <f>IF(E1004=0,"Rate Only",E1004*F1004)</f>
        <v>0</v>
      </c>
      <c r="H1004" s="223">
        <f>(H1007+H1010)*2</f>
        <v>134</v>
      </c>
      <c r="I1004" s="223">
        <f t="shared" ref="I1004:K1004" si="262">(I1007+I1010)*2</f>
        <v>18</v>
      </c>
      <c r="J1004" s="223">
        <f t="shared" si="262"/>
        <v>20</v>
      </c>
      <c r="K1004" s="223">
        <f t="shared" si="262"/>
        <v>0</v>
      </c>
    </row>
    <row r="1005" spans="1:11" x14ac:dyDescent="0.25">
      <c r="A1005" s="15"/>
      <c r="B1005" s="14" t="s">
        <v>695</v>
      </c>
      <c r="C1005" s="3" t="s">
        <v>20</v>
      </c>
      <c r="D1005" s="4" t="s">
        <v>19</v>
      </c>
      <c r="E1005" s="11">
        <f>E1004</f>
        <v>206.4</v>
      </c>
      <c r="F1005" s="12"/>
      <c r="G1005" s="240">
        <f t="shared" ref="G1005" si="263">IF(E1005=0,"Rate Only",E1005*F1005)</f>
        <v>0</v>
      </c>
      <c r="H1005" s="223">
        <f>H1004</f>
        <v>134</v>
      </c>
      <c r="I1005" s="223">
        <f>I1004</f>
        <v>18</v>
      </c>
      <c r="J1005" s="223">
        <f>J1004</f>
        <v>20</v>
      </c>
      <c r="K1005" s="223">
        <f>K1004</f>
        <v>0</v>
      </c>
    </row>
    <row r="1006" spans="1:11" x14ac:dyDescent="0.25">
      <c r="A1006" s="15"/>
      <c r="B1006" s="14"/>
      <c r="C1006" s="3"/>
      <c r="D1006" s="4"/>
      <c r="E1006" s="11"/>
      <c r="F1006" s="12"/>
      <c r="G1006" s="240"/>
      <c r="H1006" s="206"/>
      <c r="I1006" s="206"/>
      <c r="J1006" s="206"/>
      <c r="K1006" s="206"/>
    </row>
    <row r="1007" spans="1:11" x14ac:dyDescent="0.25">
      <c r="A1007" s="2" t="s">
        <v>736</v>
      </c>
      <c r="B1007" s="14" t="s">
        <v>696</v>
      </c>
      <c r="C1007" s="3" t="s">
        <v>18</v>
      </c>
      <c r="D1007" s="4" t="s">
        <v>19</v>
      </c>
      <c r="E1007" s="11">
        <f>(H1007+I1007+J1007+K1007)*1.2</f>
        <v>50.4</v>
      </c>
      <c r="F1007" s="12"/>
      <c r="G1007" s="240">
        <f t="shared" ref="G1007:G1008" si="264">IF(E1007=0,"Rate Only",E1007*F1007)</f>
        <v>0</v>
      </c>
      <c r="H1007" s="223">
        <f>H974+H977+H986</f>
        <v>31</v>
      </c>
      <c r="I1007" s="223">
        <f t="shared" ref="I1007:K1007" si="265">I974+I977+I986</f>
        <v>5</v>
      </c>
      <c r="J1007" s="223">
        <f t="shared" si="265"/>
        <v>6</v>
      </c>
      <c r="K1007" s="223">
        <f t="shared" si="265"/>
        <v>0</v>
      </c>
    </row>
    <row r="1008" spans="1:11" x14ac:dyDescent="0.25">
      <c r="A1008" s="15"/>
      <c r="B1008" s="14" t="s">
        <v>698</v>
      </c>
      <c r="C1008" s="3" t="s">
        <v>20</v>
      </c>
      <c r="D1008" s="4" t="s">
        <v>19</v>
      </c>
      <c r="E1008" s="11">
        <f>E1007</f>
        <v>50.4</v>
      </c>
      <c r="F1008" s="12"/>
      <c r="G1008" s="240">
        <f t="shared" si="264"/>
        <v>0</v>
      </c>
      <c r="H1008" s="223">
        <f>H1007</f>
        <v>31</v>
      </c>
      <c r="I1008" s="223">
        <f>I1007</f>
        <v>5</v>
      </c>
      <c r="J1008" s="223">
        <f>J1007</f>
        <v>6</v>
      </c>
      <c r="K1008" s="223">
        <f>K1007</f>
        <v>0</v>
      </c>
    </row>
    <row r="1009" spans="1:11" x14ac:dyDescent="0.25">
      <c r="A1009" s="15"/>
      <c r="B1009" s="14"/>
      <c r="C1009" s="3"/>
      <c r="D1009" s="4"/>
      <c r="E1009" s="11"/>
      <c r="F1009" s="12"/>
      <c r="G1009" s="240"/>
      <c r="H1009" s="206"/>
      <c r="I1009" s="206"/>
      <c r="J1009" s="206"/>
      <c r="K1009" s="206"/>
    </row>
    <row r="1010" spans="1:11" x14ac:dyDescent="0.25">
      <c r="A1010" s="2" t="s">
        <v>737</v>
      </c>
      <c r="B1010" s="14" t="s">
        <v>697</v>
      </c>
      <c r="C1010" s="3" t="s">
        <v>18</v>
      </c>
      <c r="D1010" s="4" t="s">
        <v>19</v>
      </c>
      <c r="E1010" s="11">
        <f>(H1010+I1010+J1010+K1010)*1.2</f>
        <v>52.8</v>
      </c>
      <c r="F1010" s="12"/>
      <c r="G1010" s="240">
        <f t="shared" ref="G1010:G1011" si="266">IF(E1010=0,"Rate Only",E1010*F1010)</f>
        <v>0</v>
      </c>
      <c r="H1010" s="223">
        <f>H980+H983+H989+H992+H995+H998+H1001</f>
        <v>36</v>
      </c>
      <c r="I1010" s="223">
        <f t="shared" ref="I1010:K1010" si="267">I980+I983+I989+I992+I995+I998+I1001</f>
        <v>4</v>
      </c>
      <c r="J1010" s="223">
        <f t="shared" si="267"/>
        <v>4</v>
      </c>
      <c r="K1010" s="223">
        <f t="shared" si="267"/>
        <v>0</v>
      </c>
    </row>
    <row r="1011" spans="1:11" x14ac:dyDescent="0.25">
      <c r="A1011" s="15"/>
      <c r="B1011" s="14" t="s">
        <v>699</v>
      </c>
      <c r="C1011" s="3" t="s">
        <v>20</v>
      </c>
      <c r="D1011" s="4" t="s">
        <v>19</v>
      </c>
      <c r="E1011" s="11">
        <f>E1010</f>
        <v>52.8</v>
      </c>
      <c r="F1011" s="12"/>
      <c r="G1011" s="240">
        <f t="shared" si="266"/>
        <v>0</v>
      </c>
      <c r="H1011" s="223">
        <f>H1010</f>
        <v>36</v>
      </c>
      <c r="I1011" s="223">
        <f>I1010</f>
        <v>4</v>
      </c>
      <c r="J1011" s="223">
        <f>J1010</f>
        <v>4</v>
      </c>
      <c r="K1011" s="223">
        <f>K1010</f>
        <v>0</v>
      </c>
    </row>
    <row r="1012" spans="1:11" x14ac:dyDescent="0.25">
      <c r="A1012" s="15"/>
      <c r="B1012" s="14"/>
      <c r="C1012" s="3"/>
      <c r="D1012" s="4"/>
      <c r="E1012" s="115"/>
      <c r="F1012" s="12"/>
      <c r="G1012" s="240"/>
      <c r="H1012" s="206"/>
      <c r="I1012" s="206"/>
      <c r="J1012" s="206"/>
      <c r="K1012" s="206"/>
    </row>
    <row r="1013" spans="1:11" ht="18.75" customHeight="1" x14ac:dyDescent="0.25">
      <c r="A1013" s="15" t="s">
        <v>732</v>
      </c>
      <c r="B1013" s="64" t="s">
        <v>386</v>
      </c>
      <c r="C1013" s="3"/>
      <c r="D1013" s="4"/>
      <c r="E1013" s="11"/>
      <c r="F1013" s="12"/>
      <c r="G1013" s="240"/>
      <c r="H1013" s="206"/>
      <c r="I1013" s="206"/>
      <c r="J1013" s="206"/>
      <c r="K1013" s="206"/>
    </row>
    <row r="1014" spans="1:11" ht="30.75" customHeight="1" x14ac:dyDescent="0.25">
      <c r="A1014" s="15"/>
      <c r="B1014" s="18" t="s">
        <v>387</v>
      </c>
      <c r="C1014" s="3"/>
      <c r="D1014" s="4"/>
      <c r="E1014" s="11"/>
      <c r="F1014" s="12"/>
      <c r="G1014" s="240"/>
      <c r="H1014" s="206"/>
      <c r="I1014" s="206"/>
      <c r="J1014" s="206"/>
      <c r="K1014" s="206"/>
    </row>
    <row r="1015" spans="1:11" ht="16.5" customHeight="1" x14ac:dyDescent="0.25">
      <c r="A1015" s="15"/>
      <c r="B1015" s="6"/>
      <c r="C1015" s="3"/>
      <c r="D1015" s="4"/>
      <c r="E1015" s="11"/>
      <c r="F1015" s="12"/>
      <c r="G1015" s="240"/>
      <c r="H1015" s="206"/>
      <c r="I1015" s="206"/>
      <c r="J1015" s="206"/>
      <c r="K1015" s="206"/>
    </row>
    <row r="1016" spans="1:11" x14ac:dyDescent="0.25">
      <c r="A1016" s="15" t="s">
        <v>733</v>
      </c>
      <c r="B1016" s="7" t="s">
        <v>388</v>
      </c>
      <c r="C1016" s="3" t="s">
        <v>18</v>
      </c>
      <c r="D1016" s="4" t="s">
        <v>22</v>
      </c>
      <c r="E1016" s="11">
        <f>H1016+I1016+J1016+K1016</f>
        <v>0</v>
      </c>
      <c r="F1016" s="12"/>
      <c r="G1016" s="240" t="str">
        <f t="shared" ref="G1016:G1017" si="268">IF(E1016=0,"Rate Only",E1016*F1016)</f>
        <v>Rate Only</v>
      </c>
      <c r="H1016" s="206"/>
      <c r="I1016" s="206"/>
      <c r="J1016" s="206"/>
      <c r="K1016" s="206"/>
    </row>
    <row r="1017" spans="1:11" x14ac:dyDescent="0.25">
      <c r="A1017" s="15"/>
      <c r="B1017" s="6"/>
      <c r="C1017" s="3" t="s">
        <v>20</v>
      </c>
      <c r="D1017" s="4" t="s">
        <v>22</v>
      </c>
      <c r="E1017" s="11">
        <f>E1016</f>
        <v>0</v>
      </c>
      <c r="F1017" s="12"/>
      <c r="G1017" s="240" t="str">
        <f t="shared" si="268"/>
        <v>Rate Only</v>
      </c>
      <c r="H1017" s="206">
        <f>H1016</f>
        <v>0</v>
      </c>
      <c r="I1017" s="206">
        <f>I1016</f>
        <v>0</v>
      </c>
      <c r="J1017" s="206">
        <f>J1016</f>
        <v>0</v>
      </c>
      <c r="K1017" s="206">
        <f>K1016</f>
        <v>0</v>
      </c>
    </row>
    <row r="1018" spans="1:11" x14ac:dyDescent="0.25">
      <c r="A1018" s="15"/>
      <c r="B1018" s="6"/>
      <c r="C1018" s="3"/>
      <c r="D1018" s="4"/>
      <c r="E1018" s="11"/>
      <c r="F1018" s="12"/>
      <c r="G1018" s="240"/>
      <c r="H1018" s="206"/>
      <c r="I1018" s="206"/>
      <c r="J1018" s="206"/>
      <c r="K1018" s="206"/>
    </row>
    <row r="1019" spans="1:11" x14ac:dyDescent="0.25">
      <c r="A1019" s="15" t="s">
        <v>738</v>
      </c>
      <c r="B1019" s="7" t="s">
        <v>389</v>
      </c>
      <c r="C1019" s="3" t="s">
        <v>18</v>
      </c>
      <c r="D1019" s="4" t="s">
        <v>22</v>
      </c>
      <c r="E1019" s="11">
        <f>H1019+I1019+J1019+K1019</f>
        <v>0</v>
      </c>
      <c r="F1019" s="12"/>
      <c r="G1019" s="240" t="str">
        <f t="shared" ref="G1019:G1020" si="269">IF(E1019=0,"Rate Only",E1019*F1019)</f>
        <v>Rate Only</v>
      </c>
      <c r="H1019" s="206"/>
      <c r="I1019" s="206"/>
      <c r="J1019" s="206"/>
      <c r="K1019" s="206"/>
    </row>
    <row r="1020" spans="1:11" x14ac:dyDescent="0.25">
      <c r="A1020" s="15"/>
      <c r="B1020" s="6"/>
      <c r="C1020" s="3" t="s">
        <v>20</v>
      </c>
      <c r="D1020" s="4" t="s">
        <v>22</v>
      </c>
      <c r="E1020" s="11">
        <f>E1019</f>
        <v>0</v>
      </c>
      <c r="F1020" s="12"/>
      <c r="G1020" s="240" t="str">
        <f t="shared" si="269"/>
        <v>Rate Only</v>
      </c>
      <c r="H1020" s="206">
        <f>H1019</f>
        <v>0</v>
      </c>
      <c r="I1020" s="206">
        <f>I1019</f>
        <v>0</v>
      </c>
      <c r="J1020" s="206">
        <f>J1019</f>
        <v>0</v>
      </c>
      <c r="K1020" s="206">
        <f>K1019</f>
        <v>0</v>
      </c>
    </row>
    <row r="1021" spans="1:11" x14ac:dyDescent="0.25">
      <c r="A1021" s="15"/>
      <c r="B1021" s="6"/>
      <c r="C1021" s="3"/>
      <c r="D1021" s="4"/>
      <c r="E1021" s="11"/>
      <c r="F1021" s="12"/>
      <c r="G1021" s="240"/>
      <c r="H1021" s="206"/>
      <c r="I1021" s="206"/>
      <c r="J1021" s="206"/>
      <c r="K1021" s="206"/>
    </row>
    <row r="1022" spans="1:11" x14ac:dyDescent="0.25">
      <c r="A1022" s="15" t="s">
        <v>739</v>
      </c>
      <c r="B1022" s="7" t="s">
        <v>390</v>
      </c>
      <c r="C1022" s="3" t="s">
        <v>18</v>
      </c>
      <c r="D1022" s="4" t="s">
        <v>22</v>
      </c>
      <c r="E1022" s="11">
        <f>H1022+I1022+J1022+K1022</f>
        <v>0</v>
      </c>
      <c r="F1022" s="12"/>
      <c r="G1022" s="240" t="str">
        <f t="shared" ref="G1022:G1023" si="270">IF(E1022=0,"Rate Only",E1022*F1022)</f>
        <v>Rate Only</v>
      </c>
      <c r="H1022" s="206"/>
      <c r="I1022" s="206"/>
      <c r="J1022" s="206"/>
      <c r="K1022" s="206"/>
    </row>
    <row r="1023" spans="1:11" x14ac:dyDescent="0.25">
      <c r="A1023" s="15"/>
      <c r="B1023" s="6"/>
      <c r="C1023" s="3" t="s">
        <v>20</v>
      </c>
      <c r="D1023" s="4" t="s">
        <v>22</v>
      </c>
      <c r="E1023" s="11">
        <f>E1022</f>
        <v>0</v>
      </c>
      <c r="F1023" s="12"/>
      <c r="G1023" s="240" t="str">
        <f t="shared" si="270"/>
        <v>Rate Only</v>
      </c>
      <c r="H1023" s="206">
        <f>H1022</f>
        <v>0</v>
      </c>
      <c r="I1023" s="206">
        <f>I1022</f>
        <v>0</v>
      </c>
      <c r="J1023" s="206">
        <f>J1022</f>
        <v>0</v>
      </c>
      <c r="K1023" s="206">
        <f>K1022</f>
        <v>0</v>
      </c>
    </row>
    <row r="1024" spans="1:11" x14ac:dyDescent="0.25">
      <c r="A1024" s="15"/>
      <c r="B1024" s="6"/>
      <c r="C1024" s="3"/>
      <c r="D1024" s="4"/>
      <c r="E1024" s="11"/>
      <c r="F1024" s="12"/>
      <c r="G1024" s="240"/>
      <c r="H1024" s="206"/>
      <c r="I1024" s="206"/>
      <c r="J1024" s="206"/>
      <c r="K1024" s="206"/>
    </row>
    <row r="1025" spans="1:11" x14ac:dyDescent="0.25">
      <c r="A1025" s="15" t="s">
        <v>740</v>
      </c>
      <c r="B1025" s="7" t="s">
        <v>391</v>
      </c>
      <c r="C1025" s="3" t="s">
        <v>18</v>
      </c>
      <c r="D1025" s="4" t="s">
        <v>22</v>
      </c>
      <c r="E1025" s="11">
        <f>H1025+I1025+J1025+K1025</f>
        <v>0</v>
      </c>
      <c r="F1025" s="12"/>
      <c r="G1025" s="240" t="str">
        <f t="shared" ref="G1025:G1026" si="271">IF(E1025=0,"Rate Only",E1025*F1025)</f>
        <v>Rate Only</v>
      </c>
      <c r="H1025" s="206"/>
      <c r="I1025" s="206"/>
      <c r="J1025" s="206"/>
      <c r="K1025" s="206"/>
    </row>
    <row r="1026" spans="1:11" x14ac:dyDescent="0.25">
      <c r="A1026" s="15"/>
      <c r="B1026" s="6"/>
      <c r="C1026" s="3" t="s">
        <v>20</v>
      </c>
      <c r="D1026" s="4" t="s">
        <v>22</v>
      </c>
      <c r="E1026" s="11">
        <f>E1025</f>
        <v>0</v>
      </c>
      <c r="F1026" s="12"/>
      <c r="G1026" s="240" t="str">
        <f t="shared" si="271"/>
        <v>Rate Only</v>
      </c>
      <c r="H1026" s="206">
        <f>H1025</f>
        <v>0</v>
      </c>
      <c r="I1026" s="206">
        <f>I1025</f>
        <v>0</v>
      </c>
      <c r="J1026" s="206">
        <f>J1025</f>
        <v>0</v>
      </c>
      <c r="K1026" s="206">
        <f>K1025</f>
        <v>0</v>
      </c>
    </row>
    <row r="1027" spans="1:11" x14ac:dyDescent="0.25">
      <c r="A1027" s="15"/>
      <c r="B1027" s="6"/>
      <c r="C1027" s="3"/>
      <c r="D1027" s="4"/>
      <c r="E1027" s="11"/>
      <c r="F1027" s="12"/>
      <c r="G1027" s="240"/>
      <c r="H1027" s="206"/>
      <c r="I1027" s="206"/>
      <c r="J1027" s="206"/>
      <c r="K1027" s="206"/>
    </row>
    <row r="1028" spans="1:11" x14ac:dyDescent="0.25">
      <c r="A1028" s="15" t="s">
        <v>741</v>
      </c>
      <c r="B1028" s="7" t="s">
        <v>392</v>
      </c>
      <c r="C1028" s="3" t="s">
        <v>18</v>
      </c>
      <c r="D1028" s="4" t="s">
        <v>22</v>
      </c>
      <c r="E1028" s="11">
        <f>H1028+I1028+J1028+K1028</f>
        <v>0</v>
      </c>
      <c r="F1028" s="12"/>
      <c r="G1028" s="240" t="str">
        <f t="shared" ref="G1028:G1029" si="272">IF(E1028=0,"Rate Only",E1028*F1028)</f>
        <v>Rate Only</v>
      </c>
      <c r="H1028" s="206"/>
      <c r="I1028" s="206"/>
      <c r="J1028" s="206"/>
      <c r="K1028" s="206"/>
    </row>
    <row r="1029" spans="1:11" x14ac:dyDescent="0.25">
      <c r="A1029" s="15"/>
      <c r="B1029" s="6"/>
      <c r="C1029" s="3" t="s">
        <v>20</v>
      </c>
      <c r="D1029" s="4" t="s">
        <v>22</v>
      </c>
      <c r="E1029" s="11">
        <f>E1028</f>
        <v>0</v>
      </c>
      <c r="F1029" s="12"/>
      <c r="G1029" s="240" t="str">
        <f t="shared" si="272"/>
        <v>Rate Only</v>
      </c>
      <c r="H1029" s="206">
        <f>H1028</f>
        <v>0</v>
      </c>
      <c r="I1029" s="206">
        <f>I1028</f>
        <v>0</v>
      </c>
      <c r="J1029" s="206">
        <f>J1028</f>
        <v>0</v>
      </c>
      <c r="K1029" s="206">
        <f>K1028</f>
        <v>0</v>
      </c>
    </row>
    <row r="1030" spans="1:11" x14ac:dyDescent="0.25">
      <c r="A1030" s="15"/>
      <c r="B1030" s="6"/>
      <c r="C1030" s="3"/>
      <c r="D1030" s="4"/>
      <c r="E1030" s="11"/>
      <c r="F1030" s="12"/>
      <c r="G1030" s="240"/>
      <c r="H1030" s="206"/>
      <c r="I1030" s="206"/>
      <c r="J1030" s="206"/>
      <c r="K1030" s="206"/>
    </row>
    <row r="1031" spans="1:11" x14ac:dyDescent="0.25">
      <c r="A1031" s="15" t="s">
        <v>742</v>
      </c>
      <c r="B1031" s="7" t="s">
        <v>393</v>
      </c>
      <c r="C1031" s="3" t="s">
        <v>18</v>
      </c>
      <c r="D1031" s="4" t="s">
        <v>22</v>
      </c>
      <c r="E1031" s="11">
        <f>H1031+I1031+J1031+K1031</f>
        <v>0</v>
      </c>
      <c r="F1031" s="12"/>
      <c r="G1031" s="240" t="str">
        <f t="shared" ref="G1031:G1032" si="273">IF(E1031=0,"Rate Only",E1031*F1031)</f>
        <v>Rate Only</v>
      </c>
      <c r="H1031" s="206"/>
      <c r="I1031" s="206"/>
      <c r="J1031" s="206"/>
      <c r="K1031" s="206"/>
    </row>
    <row r="1032" spans="1:11" x14ac:dyDescent="0.25">
      <c r="A1032" s="15"/>
      <c r="B1032" s="6"/>
      <c r="C1032" s="3" t="s">
        <v>20</v>
      </c>
      <c r="D1032" s="4" t="s">
        <v>22</v>
      </c>
      <c r="E1032" s="11">
        <f>E1031</f>
        <v>0</v>
      </c>
      <c r="F1032" s="12"/>
      <c r="G1032" s="240" t="str">
        <f t="shared" si="273"/>
        <v>Rate Only</v>
      </c>
      <c r="H1032" s="206">
        <f>H1031</f>
        <v>0</v>
      </c>
      <c r="I1032" s="206">
        <f>I1031</f>
        <v>0</v>
      </c>
      <c r="J1032" s="206">
        <f>J1031</f>
        <v>0</v>
      </c>
      <c r="K1032" s="206">
        <f>K1031</f>
        <v>0</v>
      </c>
    </row>
    <row r="1033" spans="1:11" x14ac:dyDescent="0.25">
      <c r="A1033" s="15"/>
      <c r="B1033" s="6"/>
      <c r="C1033" s="3"/>
      <c r="D1033" s="4"/>
      <c r="E1033" s="11"/>
      <c r="F1033" s="12"/>
      <c r="G1033" s="240"/>
      <c r="H1033" s="206"/>
      <c r="I1033" s="206"/>
      <c r="J1033" s="206"/>
      <c r="K1033" s="206"/>
    </row>
    <row r="1034" spans="1:11" x14ac:dyDescent="0.25">
      <c r="A1034" s="15" t="s">
        <v>743</v>
      </c>
      <c r="B1034" s="7" t="s">
        <v>480</v>
      </c>
      <c r="C1034" s="3" t="s">
        <v>18</v>
      </c>
      <c r="D1034" s="4" t="s">
        <v>22</v>
      </c>
      <c r="E1034" s="11">
        <f>H1034+I1034+J1034+K1034</f>
        <v>852</v>
      </c>
      <c r="F1034" s="12"/>
      <c r="G1034" s="240">
        <f t="shared" ref="G1034:G1035" si="274">IF(E1034=0,"Rate Only",E1034*F1034)</f>
        <v>0</v>
      </c>
      <c r="H1034" s="206">
        <f>650+50+27</f>
        <v>727</v>
      </c>
      <c r="I1034" s="206"/>
      <c r="J1034" s="206">
        <v>125</v>
      </c>
      <c r="K1034" s="206"/>
    </row>
    <row r="1035" spans="1:11" x14ac:dyDescent="0.25">
      <c r="A1035" s="15"/>
      <c r="B1035" s="6"/>
      <c r="C1035" s="3" t="s">
        <v>20</v>
      </c>
      <c r="D1035" s="4" t="s">
        <v>22</v>
      </c>
      <c r="E1035" s="11">
        <f>E1034</f>
        <v>852</v>
      </c>
      <c r="F1035" s="12"/>
      <c r="G1035" s="240">
        <f t="shared" si="274"/>
        <v>0</v>
      </c>
      <c r="H1035" s="206">
        <f>H1034</f>
        <v>727</v>
      </c>
      <c r="I1035" s="206">
        <f>I1034</f>
        <v>0</v>
      </c>
      <c r="J1035" s="206">
        <f>J1034</f>
        <v>125</v>
      </c>
      <c r="K1035" s="206">
        <f>K1034</f>
        <v>0</v>
      </c>
    </row>
    <row r="1036" spans="1:11" x14ac:dyDescent="0.25">
      <c r="A1036" s="15"/>
      <c r="B1036" s="6"/>
      <c r="C1036" s="3"/>
      <c r="D1036" s="4"/>
      <c r="E1036" s="11"/>
      <c r="F1036" s="12"/>
      <c r="G1036" s="240"/>
      <c r="H1036" s="206"/>
      <c r="I1036" s="206"/>
      <c r="J1036" s="206"/>
      <c r="K1036" s="206"/>
    </row>
    <row r="1037" spans="1:11" x14ac:dyDescent="0.25">
      <c r="A1037" s="15" t="s">
        <v>744</v>
      </c>
      <c r="B1037" s="7" t="s">
        <v>481</v>
      </c>
      <c r="C1037" s="3" t="s">
        <v>18</v>
      </c>
      <c r="D1037" s="4" t="s">
        <v>22</v>
      </c>
      <c r="E1037" s="11">
        <f>H1037+I1037+J1037+K1037</f>
        <v>1085</v>
      </c>
      <c r="F1037" s="12"/>
      <c r="G1037" s="240">
        <f t="shared" ref="G1037:G1038" si="275">IF(E1037=0,"Rate Only",E1037*F1037)</f>
        <v>0</v>
      </c>
      <c r="H1037" s="206">
        <v>860</v>
      </c>
      <c r="I1037" s="206">
        <v>225</v>
      </c>
      <c r="J1037" s="206"/>
      <c r="K1037" s="206"/>
    </row>
    <row r="1038" spans="1:11" x14ac:dyDescent="0.25">
      <c r="A1038" s="15"/>
      <c r="B1038" s="6"/>
      <c r="C1038" s="3" t="s">
        <v>20</v>
      </c>
      <c r="D1038" s="4" t="s">
        <v>22</v>
      </c>
      <c r="E1038" s="11">
        <f>E1037</f>
        <v>1085</v>
      </c>
      <c r="F1038" s="12"/>
      <c r="G1038" s="240">
        <f t="shared" si="275"/>
        <v>0</v>
      </c>
      <c r="H1038" s="206">
        <f>H1037</f>
        <v>860</v>
      </c>
      <c r="I1038" s="206">
        <f>I1037</f>
        <v>225</v>
      </c>
      <c r="J1038" s="206">
        <f>J1037</f>
        <v>0</v>
      </c>
      <c r="K1038" s="206">
        <f>K1037</f>
        <v>0</v>
      </c>
    </row>
    <row r="1039" spans="1:11" x14ac:dyDescent="0.25">
      <c r="A1039" s="15"/>
      <c r="B1039" s="6"/>
      <c r="C1039" s="3"/>
      <c r="D1039" s="4"/>
      <c r="E1039" s="11"/>
      <c r="F1039" s="12"/>
      <c r="G1039" s="240"/>
      <c r="H1039" s="206"/>
      <c r="I1039" s="206"/>
      <c r="J1039" s="206"/>
      <c r="K1039" s="206"/>
    </row>
    <row r="1040" spans="1:11" x14ac:dyDescent="0.25">
      <c r="A1040" s="15" t="s">
        <v>745</v>
      </c>
      <c r="B1040" s="7" t="s">
        <v>482</v>
      </c>
      <c r="C1040" s="3" t="s">
        <v>18</v>
      </c>
      <c r="D1040" s="4" t="s">
        <v>22</v>
      </c>
      <c r="E1040" s="11">
        <f>H1040+I1040+J1040+K1040</f>
        <v>0</v>
      </c>
      <c r="F1040" s="12"/>
      <c r="G1040" s="240" t="str">
        <f t="shared" ref="G1040:G1041" si="276">IF(E1040=0,"Rate Only",E1040*F1040)</f>
        <v>Rate Only</v>
      </c>
      <c r="H1040" s="206"/>
      <c r="I1040" s="206"/>
      <c r="J1040" s="206"/>
      <c r="K1040" s="206"/>
    </row>
    <row r="1041" spans="1:11" x14ac:dyDescent="0.25">
      <c r="A1041" s="15"/>
      <c r="B1041" s="6"/>
      <c r="C1041" s="3" t="s">
        <v>20</v>
      </c>
      <c r="D1041" s="4" t="s">
        <v>22</v>
      </c>
      <c r="E1041" s="11">
        <f>E1040</f>
        <v>0</v>
      </c>
      <c r="F1041" s="12"/>
      <c r="G1041" s="240" t="str">
        <f t="shared" si="276"/>
        <v>Rate Only</v>
      </c>
      <c r="H1041" s="206">
        <f>H1040</f>
        <v>0</v>
      </c>
      <c r="I1041" s="206">
        <f>I1040</f>
        <v>0</v>
      </c>
      <c r="J1041" s="206">
        <f>J1040</f>
        <v>0</v>
      </c>
      <c r="K1041" s="206">
        <f>K1040</f>
        <v>0</v>
      </c>
    </row>
    <row r="1042" spans="1:11" x14ac:dyDescent="0.25">
      <c r="A1042" s="15"/>
      <c r="B1042" s="6"/>
      <c r="C1042" s="3"/>
      <c r="D1042" s="4"/>
      <c r="E1042" s="11"/>
      <c r="F1042" s="12"/>
      <c r="G1042" s="240"/>
      <c r="H1042" s="206"/>
      <c r="I1042" s="206"/>
      <c r="J1042" s="206"/>
      <c r="K1042" s="206"/>
    </row>
    <row r="1043" spans="1:11" x14ac:dyDescent="0.25">
      <c r="A1043" s="15" t="s">
        <v>746</v>
      </c>
      <c r="B1043" s="7" t="s">
        <v>483</v>
      </c>
      <c r="C1043" s="3" t="s">
        <v>18</v>
      </c>
      <c r="D1043" s="4" t="s">
        <v>22</v>
      </c>
      <c r="E1043" s="11">
        <f>H1043+I1043+J1043+K1043</f>
        <v>610</v>
      </c>
      <c r="F1043" s="12"/>
      <c r="G1043" s="240">
        <f t="shared" ref="G1043:G1044" si="277">IF(E1043=0,"Rate Only",E1043*F1043)</f>
        <v>0</v>
      </c>
      <c r="H1043" s="206">
        <f>460+150</f>
        <v>610</v>
      </c>
      <c r="I1043" s="206"/>
      <c r="J1043" s="206"/>
      <c r="K1043" s="206"/>
    </row>
    <row r="1044" spans="1:11" x14ac:dyDescent="0.25">
      <c r="A1044" s="15"/>
      <c r="B1044" s="6"/>
      <c r="C1044" s="3" t="s">
        <v>20</v>
      </c>
      <c r="D1044" s="4" t="s">
        <v>22</v>
      </c>
      <c r="E1044" s="11">
        <f>E1043</f>
        <v>610</v>
      </c>
      <c r="F1044" s="12"/>
      <c r="G1044" s="240">
        <f t="shared" si="277"/>
        <v>0</v>
      </c>
      <c r="H1044" s="206">
        <f>H1043</f>
        <v>610</v>
      </c>
      <c r="I1044" s="206">
        <f>I1043</f>
        <v>0</v>
      </c>
      <c r="J1044" s="206">
        <f>J1043</f>
        <v>0</v>
      </c>
      <c r="K1044" s="206">
        <f>K1043</f>
        <v>0</v>
      </c>
    </row>
    <row r="1045" spans="1:11" x14ac:dyDescent="0.25">
      <c r="A1045" s="15"/>
      <c r="B1045" s="6"/>
      <c r="C1045" s="3"/>
      <c r="D1045" s="4"/>
      <c r="E1045" s="11"/>
      <c r="F1045" s="12"/>
      <c r="G1045" s="240"/>
      <c r="H1045" s="206"/>
      <c r="I1045" s="206"/>
      <c r="J1045" s="206"/>
      <c r="K1045" s="206"/>
    </row>
    <row r="1046" spans="1:11" x14ac:dyDescent="0.25">
      <c r="A1046" s="15" t="s">
        <v>747</v>
      </c>
      <c r="B1046" s="7" t="s">
        <v>484</v>
      </c>
      <c r="C1046" s="3" t="s">
        <v>18</v>
      </c>
      <c r="D1046" s="4" t="s">
        <v>22</v>
      </c>
      <c r="E1046" s="11">
        <f>H1046+I1046+J1046+K1046</f>
        <v>0</v>
      </c>
      <c r="F1046" s="12"/>
      <c r="G1046" s="240" t="str">
        <f t="shared" ref="G1046:G1047" si="278">IF(E1046=0,"Rate Only",E1046*F1046)</f>
        <v>Rate Only</v>
      </c>
      <c r="H1046" s="206"/>
      <c r="I1046" s="206"/>
      <c r="J1046" s="206"/>
      <c r="K1046" s="206"/>
    </row>
    <row r="1047" spans="1:11" x14ac:dyDescent="0.25">
      <c r="A1047" s="15"/>
      <c r="B1047" s="6"/>
      <c r="C1047" s="3" t="s">
        <v>20</v>
      </c>
      <c r="D1047" s="4" t="s">
        <v>22</v>
      </c>
      <c r="E1047" s="11">
        <f>E1046</f>
        <v>0</v>
      </c>
      <c r="F1047" s="12"/>
      <c r="G1047" s="240" t="str">
        <f t="shared" si="278"/>
        <v>Rate Only</v>
      </c>
      <c r="H1047" s="206">
        <f>H1046</f>
        <v>0</v>
      </c>
      <c r="I1047" s="206">
        <f>I1046</f>
        <v>0</v>
      </c>
      <c r="J1047" s="206">
        <f>J1046</f>
        <v>0</v>
      </c>
      <c r="K1047" s="206">
        <f>K1046</f>
        <v>0</v>
      </c>
    </row>
    <row r="1048" spans="1:11" x14ac:dyDescent="0.25">
      <c r="A1048" s="15"/>
      <c r="B1048" s="6"/>
      <c r="C1048" s="3"/>
      <c r="D1048" s="4"/>
      <c r="E1048" s="11"/>
      <c r="F1048" s="12"/>
      <c r="G1048" s="240"/>
      <c r="H1048" s="206"/>
      <c r="I1048" s="206"/>
      <c r="J1048" s="206"/>
      <c r="K1048" s="206"/>
    </row>
    <row r="1049" spans="1:11" x14ac:dyDescent="0.25">
      <c r="A1049" s="15" t="s">
        <v>748</v>
      </c>
      <c r="B1049" s="7" t="s">
        <v>485</v>
      </c>
      <c r="C1049" s="3" t="s">
        <v>18</v>
      </c>
      <c r="D1049" s="4" t="s">
        <v>22</v>
      </c>
      <c r="E1049" s="11">
        <f>H1049+I1049+J1049+K1049</f>
        <v>0</v>
      </c>
      <c r="F1049" s="12"/>
      <c r="G1049" s="240" t="str">
        <f t="shared" ref="G1049:G1050" si="279">IF(E1049=0,"Rate Only",E1049*F1049)</f>
        <v>Rate Only</v>
      </c>
      <c r="H1049" s="206"/>
      <c r="I1049" s="206"/>
      <c r="J1049" s="206"/>
      <c r="K1049" s="206"/>
    </row>
    <row r="1050" spans="1:11" x14ac:dyDescent="0.25">
      <c r="A1050" s="15"/>
      <c r="B1050" s="6"/>
      <c r="C1050" s="3" t="s">
        <v>20</v>
      </c>
      <c r="D1050" s="4" t="s">
        <v>22</v>
      </c>
      <c r="E1050" s="11">
        <f>E1049</f>
        <v>0</v>
      </c>
      <c r="F1050" s="12"/>
      <c r="G1050" s="240" t="str">
        <f t="shared" si="279"/>
        <v>Rate Only</v>
      </c>
      <c r="H1050" s="206">
        <f>H1049</f>
        <v>0</v>
      </c>
      <c r="I1050" s="206">
        <f>I1049</f>
        <v>0</v>
      </c>
      <c r="J1050" s="206">
        <f>J1049</f>
        <v>0</v>
      </c>
      <c r="K1050" s="206">
        <f>K1049</f>
        <v>0</v>
      </c>
    </row>
    <row r="1051" spans="1:11" x14ac:dyDescent="0.25">
      <c r="A1051" s="15"/>
      <c r="B1051" s="6"/>
      <c r="C1051" s="3"/>
      <c r="D1051" s="4"/>
      <c r="E1051" s="11"/>
      <c r="F1051" s="12"/>
      <c r="G1051" s="240"/>
      <c r="H1051" s="206"/>
      <c r="I1051" s="206"/>
      <c r="J1051" s="206"/>
      <c r="K1051" s="206"/>
    </row>
    <row r="1052" spans="1:11" x14ac:dyDescent="0.25">
      <c r="A1052" s="15" t="s">
        <v>734</v>
      </c>
      <c r="B1052" s="18" t="s">
        <v>397</v>
      </c>
      <c r="C1052" s="3"/>
      <c r="D1052" s="4"/>
      <c r="E1052" s="11"/>
      <c r="F1052" s="12"/>
      <c r="G1052" s="240"/>
      <c r="H1052" s="209"/>
      <c r="I1052" s="206"/>
      <c r="J1052" s="206"/>
      <c r="K1052" s="206"/>
    </row>
    <row r="1053" spans="1:11" x14ac:dyDescent="0.25">
      <c r="A1053" s="15"/>
      <c r="B1053" s="6"/>
      <c r="C1053" s="3"/>
      <c r="D1053" s="4"/>
      <c r="E1053" s="11"/>
      <c r="F1053" s="12"/>
      <c r="G1053" s="240"/>
      <c r="H1053" s="206"/>
      <c r="I1053" s="206"/>
      <c r="J1053" s="206"/>
      <c r="K1053" s="206"/>
    </row>
    <row r="1054" spans="1:11" x14ac:dyDescent="0.25">
      <c r="A1054" s="15" t="s">
        <v>735</v>
      </c>
      <c r="B1054" s="17" t="s">
        <v>398</v>
      </c>
      <c r="C1054" s="19" t="s">
        <v>18</v>
      </c>
      <c r="D1054" s="20" t="s">
        <v>22</v>
      </c>
      <c r="E1054" s="11">
        <f>(H1054+I1054+J1054+K1054)*1.2</f>
        <v>420</v>
      </c>
      <c r="F1054" s="12"/>
      <c r="G1054" s="240">
        <f t="shared" ref="G1054:G1055" si="280">IF(E1054=0,"Rate Only",E1054*F1054)</f>
        <v>0</v>
      </c>
      <c r="H1054" s="223">
        <f>(H998+H1001+H1007)*5</f>
        <v>265</v>
      </c>
      <c r="I1054" s="223">
        <f t="shared" ref="I1054:K1054" si="281">(I998+I1001+I1007)*5</f>
        <v>40</v>
      </c>
      <c r="J1054" s="223">
        <f t="shared" si="281"/>
        <v>45</v>
      </c>
      <c r="K1054" s="223">
        <f t="shared" si="281"/>
        <v>0</v>
      </c>
    </row>
    <row r="1055" spans="1:11" x14ac:dyDescent="0.25">
      <c r="A1055" s="15"/>
      <c r="B1055" s="6"/>
      <c r="C1055" s="19" t="s">
        <v>20</v>
      </c>
      <c r="D1055" s="20" t="s">
        <v>22</v>
      </c>
      <c r="E1055" s="11">
        <f>E1054</f>
        <v>420</v>
      </c>
      <c r="F1055" s="12"/>
      <c r="G1055" s="240">
        <f t="shared" si="280"/>
        <v>0</v>
      </c>
      <c r="H1055" s="223">
        <f>H1054</f>
        <v>265</v>
      </c>
      <c r="I1055" s="223">
        <f>I1054</f>
        <v>40</v>
      </c>
      <c r="J1055" s="223">
        <f>J1054</f>
        <v>45</v>
      </c>
      <c r="K1055" s="223">
        <f>K1054</f>
        <v>0</v>
      </c>
    </row>
    <row r="1056" spans="1:11" x14ac:dyDescent="0.25">
      <c r="A1056" s="15"/>
      <c r="B1056" s="6"/>
      <c r="C1056" s="3"/>
      <c r="D1056" s="4"/>
      <c r="E1056" s="115"/>
      <c r="F1056" s="12"/>
      <c r="G1056" s="240"/>
      <c r="H1056" s="206"/>
      <c r="I1056" s="206"/>
      <c r="J1056" s="206"/>
      <c r="K1056" s="206"/>
    </row>
    <row r="1057" spans="1:11" x14ac:dyDescent="0.25">
      <c r="A1057" s="15" t="s">
        <v>749</v>
      </c>
      <c r="B1057" s="17" t="s">
        <v>399</v>
      </c>
      <c r="C1057" s="19" t="s">
        <v>18</v>
      </c>
      <c r="D1057" s="20" t="s">
        <v>22</v>
      </c>
      <c r="E1057" s="11">
        <f>(H1057+I1057+J1057+K1057)*1.2</f>
        <v>264</v>
      </c>
      <c r="F1057" s="12"/>
      <c r="G1057" s="240">
        <f t="shared" ref="G1057:G1058" si="282">IF(E1057=0,"Rate Only",E1057*F1057)</f>
        <v>0</v>
      </c>
      <c r="H1057" s="223">
        <f>H1010*5</f>
        <v>180</v>
      </c>
      <c r="I1057" s="223">
        <f t="shared" ref="I1057:K1057" si="283">I1010*5</f>
        <v>20</v>
      </c>
      <c r="J1057" s="223">
        <f t="shared" si="283"/>
        <v>20</v>
      </c>
      <c r="K1057" s="223">
        <f t="shared" si="283"/>
        <v>0</v>
      </c>
    </row>
    <row r="1058" spans="1:11" x14ac:dyDescent="0.25">
      <c r="A1058" s="15"/>
      <c r="B1058" s="6"/>
      <c r="C1058" s="19" t="s">
        <v>20</v>
      </c>
      <c r="D1058" s="20" t="s">
        <v>22</v>
      </c>
      <c r="E1058" s="11">
        <f>E1057</f>
        <v>264</v>
      </c>
      <c r="F1058" s="12"/>
      <c r="G1058" s="240">
        <f t="shared" si="282"/>
        <v>0</v>
      </c>
      <c r="H1058" s="223">
        <f>H1057</f>
        <v>180</v>
      </c>
      <c r="I1058" s="223">
        <f>I1057</f>
        <v>20</v>
      </c>
      <c r="J1058" s="223">
        <f>J1057</f>
        <v>20</v>
      </c>
      <c r="K1058" s="223">
        <f>K1057</f>
        <v>0</v>
      </c>
    </row>
    <row r="1059" spans="1:11" x14ac:dyDescent="0.25">
      <c r="A1059" s="15"/>
      <c r="B1059" s="6"/>
      <c r="C1059" s="3"/>
      <c r="D1059" s="4"/>
      <c r="E1059" s="11"/>
      <c r="F1059" s="12"/>
      <c r="G1059" s="240"/>
      <c r="H1059" s="206"/>
      <c r="I1059" s="206"/>
      <c r="J1059" s="206"/>
      <c r="K1059" s="206"/>
    </row>
    <row r="1060" spans="1:11" x14ac:dyDescent="0.25">
      <c r="A1060" s="15" t="s">
        <v>750</v>
      </c>
      <c r="B1060" s="17" t="s">
        <v>400</v>
      </c>
      <c r="C1060" s="19" t="s">
        <v>18</v>
      </c>
      <c r="D1060" s="20" t="s">
        <v>22</v>
      </c>
      <c r="E1060" s="11">
        <f>(H1060+I1060+J1060+K1060)*1.2</f>
        <v>0</v>
      </c>
      <c r="F1060" s="12"/>
      <c r="G1060" s="240" t="str">
        <f t="shared" ref="G1060:G1061" si="284">IF(E1060=0,"Rate Only",E1060*F1060)</f>
        <v>Rate Only</v>
      </c>
      <c r="H1060" s="206"/>
      <c r="I1060" s="206"/>
      <c r="J1060" s="206"/>
      <c r="K1060" s="206"/>
    </row>
    <row r="1061" spans="1:11" x14ac:dyDescent="0.25">
      <c r="A1061" s="15"/>
      <c r="B1061" s="6"/>
      <c r="C1061" s="19" t="s">
        <v>20</v>
      </c>
      <c r="D1061" s="20" t="s">
        <v>22</v>
      </c>
      <c r="E1061" s="11">
        <f>E1060</f>
        <v>0</v>
      </c>
      <c r="F1061" s="12"/>
      <c r="G1061" s="240" t="str">
        <f t="shared" si="284"/>
        <v>Rate Only</v>
      </c>
      <c r="H1061" s="206">
        <f>H1060</f>
        <v>0</v>
      </c>
      <c r="I1061" s="206">
        <f>I1060</f>
        <v>0</v>
      </c>
      <c r="J1061" s="206">
        <f>J1060</f>
        <v>0</v>
      </c>
      <c r="K1061" s="206">
        <f>K1060</f>
        <v>0</v>
      </c>
    </row>
    <row r="1062" spans="1:11" x14ac:dyDescent="0.25">
      <c r="A1062" s="15"/>
      <c r="B1062" s="6"/>
      <c r="C1062" s="3"/>
      <c r="D1062" s="4"/>
      <c r="E1062" s="11"/>
      <c r="F1062" s="12"/>
      <c r="G1062" s="240"/>
      <c r="H1062" s="206"/>
      <c r="I1062" s="206"/>
      <c r="J1062" s="206"/>
      <c r="K1062" s="206"/>
    </row>
    <row r="1063" spans="1:11" x14ac:dyDescent="0.25">
      <c r="A1063" s="15" t="s">
        <v>751</v>
      </c>
      <c r="B1063" s="17" t="s">
        <v>401</v>
      </c>
      <c r="C1063" s="19" t="s">
        <v>18</v>
      </c>
      <c r="D1063" s="20" t="s">
        <v>22</v>
      </c>
      <c r="E1063" s="11">
        <f>H1063+I1063+J1063+K1063</f>
        <v>0</v>
      </c>
      <c r="F1063" s="12"/>
      <c r="G1063" s="240" t="str">
        <f t="shared" ref="G1063:G1064" si="285">IF(E1063=0,"Rate Only",E1063*F1063)</f>
        <v>Rate Only</v>
      </c>
      <c r="H1063" s="206"/>
      <c r="I1063" s="206"/>
      <c r="J1063" s="206"/>
      <c r="K1063" s="206"/>
    </row>
    <row r="1064" spans="1:11" x14ac:dyDescent="0.25">
      <c r="A1064" s="15"/>
      <c r="B1064" s="6"/>
      <c r="C1064" s="19" t="s">
        <v>20</v>
      </c>
      <c r="D1064" s="20" t="s">
        <v>22</v>
      </c>
      <c r="E1064" s="11">
        <f>E1063</f>
        <v>0</v>
      </c>
      <c r="F1064" s="12"/>
      <c r="G1064" s="240" t="str">
        <f t="shared" si="285"/>
        <v>Rate Only</v>
      </c>
      <c r="H1064" s="206">
        <f>H1063</f>
        <v>0</v>
      </c>
      <c r="I1064" s="206">
        <f>I1063</f>
        <v>0</v>
      </c>
      <c r="J1064" s="206">
        <f>J1063</f>
        <v>0</v>
      </c>
      <c r="K1064" s="206">
        <f>K1063</f>
        <v>0</v>
      </c>
    </row>
    <row r="1065" spans="1:11" x14ac:dyDescent="0.25">
      <c r="A1065" s="15"/>
      <c r="B1065" s="6"/>
      <c r="C1065" s="3"/>
      <c r="D1065" s="4"/>
      <c r="E1065" s="11"/>
      <c r="F1065" s="12"/>
      <c r="G1065" s="240"/>
      <c r="H1065" s="206"/>
      <c r="I1065" s="206"/>
      <c r="J1065" s="206"/>
      <c r="K1065" s="206"/>
    </row>
    <row r="1066" spans="1:11" x14ac:dyDescent="0.25">
      <c r="A1066" s="15" t="s">
        <v>752</v>
      </c>
      <c r="B1066" s="17" t="s">
        <v>402</v>
      </c>
      <c r="C1066" s="19" t="s">
        <v>18</v>
      </c>
      <c r="D1066" s="20" t="s">
        <v>22</v>
      </c>
      <c r="E1066" s="11">
        <f>(H1066+I1066+J1066+K1066)*1.2</f>
        <v>300</v>
      </c>
      <c r="F1066" s="12"/>
      <c r="G1066" s="240">
        <f t="shared" ref="G1066:G1067" si="286">IF(E1066=0,"Rate Only",E1066*F1066)</f>
        <v>0</v>
      </c>
      <c r="H1066" s="206">
        <v>50</v>
      </c>
      <c r="I1066" s="206">
        <v>150</v>
      </c>
      <c r="J1066" s="206">
        <v>50</v>
      </c>
      <c r="K1066" s="206"/>
    </row>
    <row r="1067" spans="1:11" x14ac:dyDescent="0.25">
      <c r="A1067" s="15"/>
      <c r="B1067" s="6"/>
      <c r="C1067" s="19" t="s">
        <v>20</v>
      </c>
      <c r="D1067" s="20" t="s">
        <v>22</v>
      </c>
      <c r="E1067" s="11">
        <f>E1066</f>
        <v>300</v>
      </c>
      <c r="F1067" s="12"/>
      <c r="G1067" s="240">
        <f t="shared" si="286"/>
        <v>0</v>
      </c>
      <c r="H1067" s="206">
        <f>H1066</f>
        <v>50</v>
      </c>
      <c r="I1067" s="206">
        <f>I1066</f>
        <v>150</v>
      </c>
      <c r="J1067" s="206">
        <f>J1066</f>
        <v>50</v>
      </c>
      <c r="K1067" s="206">
        <f>K1066</f>
        <v>0</v>
      </c>
    </row>
    <row r="1068" spans="1:11" x14ac:dyDescent="0.25">
      <c r="A1068" s="15"/>
      <c r="B1068" s="6"/>
      <c r="C1068" s="3"/>
      <c r="D1068" s="4"/>
      <c r="E1068" s="11"/>
      <c r="F1068" s="12"/>
      <c r="G1068" s="240"/>
      <c r="H1068" s="206"/>
      <c r="I1068" s="206"/>
      <c r="J1068" s="206"/>
      <c r="K1068" s="206"/>
    </row>
    <row r="1069" spans="1:11" x14ac:dyDescent="0.25">
      <c r="A1069" s="15" t="s">
        <v>753</v>
      </c>
      <c r="B1069" s="17" t="s">
        <v>403</v>
      </c>
      <c r="C1069" s="19" t="s">
        <v>18</v>
      </c>
      <c r="D1069" s="20" t="s">
        <v>22</v>
      </c>
      <c r="E1069" s="11">
        <f>H1069+I1069+J1069+K1069</f>
        <v>0</v>
      </c>
      <c r="F1069" s="12"/>
      <c r="G1069" s="240" t="str">
        <f t="shared" ref="G1069:G1070" si="287">IF(E1069=0,"Rate Only",E1069*F1069)</f>
        <v>Rate Only</v>
      </c>
      <c r="H1069" s="206"/>
      <c r="I1069" s="206"/>
      <c r="J1069" s="206"/>
      <c r="K1069" s="206"/>
    </row>
    <row r="1070" spans="1:11" x14ac:dyDescent="0.25">
      <c r="A1070" s="15"/>
      <c r="B1070" s="6"/>
      <c r="C1070" s="19" t="s">
        <v>20</v>
      </c>
      <c r="D1070" s="20" t="s">
        <v>22</v>
      </c>
      <c r="E1070" s="11">
        <f>E1069</f>
        <v>0</v>
      </c>
      <c r="F1070" s="12"/>
      <c r="G1070" s="240" t="str">
        <f t="shared" si="287"/>
        <v>Rate Only</v>
      </c>
      <c r="H1070" s="206">
        <f>H1069</f>
        <v>0</v>
      </c>
      <c r="I1070" s="206">
        <f>I1069</f>
        <v>0</v>
      </c>
      <c r="J1070" s="206">
        <f>J1069</f>
        <v>0</v>
      </c>
      <c r="K1070" s="206">
        <f>K1069</f>
        <v>0</v>
      </c>
    </row>
    <row r="1071" spans="1:11" x14ac:dyDescent="0.25">
      <c r="A1071" s="2"/>
      <c r="B1071" s="7"/>
      <c r="C1071" s="3"/>
      <c r="D1071" s="4"/>
      <c r="E1071" s="26"/>
      <c r="F1071" s="27"/>
      <c r="G1071" s="255"/>
      <c r="H1071" s="206"/>
      <c r="I1071" s="206"/>
      <c r="J1071" s="206"/>
      <c r="K1071" s="206"/>
    </row>
    <row r="1072" spans="1:11" ht="15.75" thickBot="1" x14ac:dyDescent="0.3">
      <c r="A1072" s="184"/>
      <c r="B1072" s="121"/>
      <c r="C1072" s="122"/>
      <c r="D1072" s="123"/>
      <c r="E1072" s="124"/>
      <c r="F1072" s="125"/>
      <c r="G1072" s="303"/>
      <c r="H1072" s="207"/>
      <c r="I1072" s="207"/>
      <c r="J1072" s="207"/>
      <c r="K1072" s="207"/>
    </row>
    <row r="1073" spans="1:11" ht="15.75" thickBot="1" x14ac:dyDescent="0.3">
      <c r="A1073" s="143"/>
      <c r="B1073" s="149" t="s">
        <v>110</v>
      </c>
      <c r="C1073" s="145"/>
      <c r="D1073" s="146"/>
      <c r="E1073" s="147"/>
      <c r="F1073" s="148"/>
      <c r="G1073" s="305">
        <f>SUM(G971:G1072)</f>
        <v>0</v>
      </c>
      <c r="H1073" s="208"/>
      <c r="I1073" s="208"/>
      <c r="J1073" s="208"/>
      <c r="K1073" s="208"/>
    </row>
    <row r="1074" spans="1:11" x14ac:dyDescent="0.25">
      <c r="A1074" s="190"/>
      <c r="B1074" s="132"/>
      <c r="C1074" s="133"/>
      <c r="D1074" s="134"/>
      <c r="E1074" s="135"/>
      <c r="F1074" s="136"/>
      <c r="G1074" s="298"/>
      <c r="H1074" s="205"/>
      <c r="I1074" s="205"/>
      <c r="J1074" s="205"/>
      <c r="K1074" s="205"/>
    </row>
    <row r="1075" spans="1:11" ht="15.75" thickBot="1" x14ac:dyDescent="0.3">
      <c r="A1075" s="191"/>
      <c r="B1075" s="130"/>
      <c r="C1075" s="158"/>
      <c r="D1075" s="159"/>
      <c r="E1075" s="127"/>
      <c r="F1075" s="160"/>
      <c r="G1075" s="299"/>
      <c r="H1075" s="207"/>
      <c r="I1075" s="207"/>
      <c r="J1075" s="207"/>
      <c r="K1075" s="207"/>
    </row>
    <row r="1076" spans="1:11" x14ac:dyDescent="0.25">
      <c r="A1076" s="90"/>
      <c r="B1076" s="37" t="s">
        <v>85</v>
      </c>
      <c r="C1076" s="87"/>
      <c r="D1076" s="88"/>
      <c r="E1076" s="96"/>
      <c r="F1076" s="97"/>
      <c r="G1076" s="296"/>
      <c r="H1076" s="201"/>
      <c r="I1076" s="201"/>
      <c r="J1076" s="201"/>
      <c r="K1076" s="201"/>
    </row>
    <row r="1077" spans="1:11" ht="15.75" thickBot="1" x14ac:dyDescent="0.3">
      <c r="A1077" s="168"/>
      <c r="B1077" s="169" t="s">
        <v>529</v>
      </c>
      <c r="C1077" s="170"/>
      <c r="D1077" s="171"/>
      <c r="E1077" s="180"/>
      <c r="F1077" s="181"/>
      <c r="G1077" s="297"/>
      <c r="H1077" s="204"/>
      <c r="I1077" s="204"/>
      <c r="J1077" s="204"/>
      <c r="K1077" s="204"/>
    </row>
    <row r="1078" spans="1:11" x14ac:dyDescent="0.25">
      <c r="A1078" s="107"/>
      <c r="B1078" s="167"/>
      <c r="C1078" s="109"/>
      <c r="D1078" s="110"/>
      <c r="E1078" s="111"/>
      <c r="F1078" s="112"/>
      <c r="G1078" s="298"/>
      <c r="H1078" s="205"/>
      <c r="I1078" s="205"/>
      <c r="J1078" s="205"/>
      <c r="K1078" s="205"/>
    </row>
    <row r="1079" spans="1:11" x14ac:dyDescent="0.25">
      <c r="A1079" s="15" t="s">
        <v>795</v>
      </c>
      <c r="B1079" s="18" t="s">
        <v>759</v>
      </c>
      <c r="C1079" s="109"/>
      <c r="D1079" s="110"/>
      <c r="E1079" s="111"/>
      <c r="F1079" s="112"/>
      <c r="G1079" s="298"/>
      <c r="H1079" s="205"/>
      <c r="I1079" s="205"/>
      <c r="J1079" s="205"/>
      <c r="K1079" s="205"/>
    </row>
    <row r="1080" spans="1:11" x14ac:dyDescent="0.25">
      <c r="A1080" s="107"/>
      <c r="B1080" s="167"/>
      <c r="C1080" s="109"/>
      <c r="D1080" s="110"/>
      <c r="E1080" s="111"/>
      <c r="F1080" s="112"/>
      <c r="G1080" s="298"/>
      <c r="H1080" s="205"/>
      <c r="I1080" s="205"/>
      <c r="J1080" s="205"/>
      <c r="K1080" s="205"/>
    </row>
    <row r="1081" spans="1:11" x14ac:dyDescent="0.25">
      <c r="A1081" s="15" t="s">
        <v>796</v>
      </c>
      <c r="B1081" s="14" t="s">
        <v>694</v>
      </c>
      <c r="C1081" s="3" t="s">
        <v>18</v>
      </c>
      <c r="D1081" s="4" t="s">
        <v>19</v>
      </c>
      <c r="E1081" s="11">
        <f>(H1081+I1081+J1081+K1081)*1.2</f>
        <v>291.59999999999997</v>
      </c>
      <c r="F1081" s="12"/>
      <c r="G1081" s="240">
        <f t="shared" ref="G1081:G1082" si="288">IF(E1081=0,"Rate Only",E1081*F1081)</f>
        <v>0</v>
      </c>
      <c r="H1081" s="223">
        <v>185</v>
      </c>
      <c r="I1081" s="223">
        <v>37</v>
      </c>
      <c r="J1081" s="223">
        <v>21</v>
      </c>
      <c r="K1081" s="223"/>
    </row>
    <row r="1082" spans="1:11" x14ac:dyDescent="0.25">
      <c r="A1082" s="15"/>
      <c r="B1082" s="14" t="s">
        <v>695</v>
      </c>
      <c r="C1082" s="3" t="s">
        <v>20</v>
      </c>
      <c r="D1082" s="4" t="s">
        <v>19</v>
      </c>
      <c r="E1082" s="11">
        <f>E1081</f>
        <v>291.59999999999997</v>
      </c>
      <c r="F1082" s="12"/>
      <c r="G1082" s="240">
        <f t="shared" si="288"/>
        <v>0</v>
      </c>
      <c r="H1082" s="223">
        <f>H1081</f>
        <v>185</v>
      </c>
      <c r="I1082" s="223">
        <f>I1081</f>
        <v>37</v>
      </c>
      <c r="J1082" s="223">
        <f>J1081</f>
        <v>21</v>
      </c>
      <c r="K1082" s="223">
        <f>K1081</f>
        <v>0</v>
      </c>
    </row>
    <row r="1083" spans="1:11" x14ac:dyDescent="0.25">
      <c r="A1083" s="15"/>
      <c r="B1083" s="14"/>
      <c r="C1083" s="3"/>
      <c r="D1083" s="4"/>
      <c r="E1083" s="11"/>
      <c r="F1083" s="12"/>
      <c r="G1083" s="240"/>
      <c r="H1083" s="206"/>
      <c r="I1083" s="206"/>
      <c r="J1083" s="206"/>
      <c r="K1083" s="206"/>
    </row>
    <row r="1084" spans="1:11" x14ac:dyDescent="0.25">
      <c r="A1084" s="15" t="s">
        <v>797</v>
      </c>
      <c r="B1084" s="14" t="s">
        <v>696</v>
      </c>
      <c r="C1084" s="3" t="s">
        <v>18</v>
      </c>
      <c r="D1084" s="4" t="s">
        <v>19</v>
      </c>
      <c r="E1084" s="11">
        <f>H1084+I1084+J1084+K1084+5</f>
        <v>115</v>
      </c>
      <c r="F1084" s="12"/>
      <c r="G1084" s="240">
        <f t="shared" ref="G1084:G1085" si="289">IF(E1084=0,"Rate Only",E1084*F1084)</f>
        <v>0</v>
      </c>
      <c r="H1084" s="223">
        <v>82</v>
      </c>
      <c r="I1084" s="223">
        <v>19</v>
      </c>
      <c r="J1084" s="223">
        <v>9</v>
      </c>
      <c r="K1084" s="223"/>
    </row>
    <row r="1085" spans="1:11" x14ac:dyDescent="0.25">
      <c r="A1085" s="15"/>
      <c r="B1085" s="14" t="s">
        <v>698</v>
      </c>
      <c r="C1085" s="3" t="s">
        <v>20</v>
      </c>
      <c r="D1085" s="4" t="s">
        <v>19</v>
      </c>
      <c r="E1085" s="11">
        <f>E1084</f>
        <v>115</v>
      </c>
      <c r="F1085" s="12"/>
      <c r="G1085" s="240">
        <f t="shared" si="289"/>
        <v>0</v>
      </c>
      <c r="H1085" s="223">
        <f>H1084</f>
        <v>82</v>
      </c>
      <c r="I1085" s="223">
        <f>I1084</f>
        <v>19</v>
      </c>
      <c r="J1085" s="223">
        <f>J1084</f>
        <v>9</v>
      </c>
      <c r="K1085" s="223">
        <f>K1084</f>
        <v>0</v>
      </c>
    </row>
    <row r="1086" spans="1:11" x14ac:dyDescent="0.25">
      <c r="A1086" s="15"/>
      <c r="B1086" s="14"/>
      <c r="C1086" s="3"/>
      <c r="D1086" s="4"/>
      <c r="E1086" s="11"/>
      <c r="F1086" s="12"/>
      <c r="G1086" s="240"/>
      <c r="H1086" s="206"/>
      <c r="I1086" s="206"/>
      <c r="J1086" s="206"/>
      <c r="K1086" s="206"/>
    </row>
    <row r="1087" spans="1:11" x14ac:dyDescent="0.25">
      <c r="A1087" s="15" t="s">
        <v>798</v>
      </c>
      <c r="B1087" s="14" t="s">
        <v>697</v>
      </c>
      <c r="C1087" s="3" t="s">
        <v>18</v>
      </c>
      <c r="D1087" s="4" t="s">
        <v>19</v>
      </c>
      <c r="E1087" s="11">
        <f>H1087+I1087+J1087+K1087+10</f>
        <v>244</v>
      </c>
      <c r="F1087" s="12"/>
      <c r="G1087" s="240">
        <f t="shared" ref="G1087:G1088" si="290">IF(E1087=0,"Rate Only",E1087*F1087)</f>
        <v>0</v>
      </c>
      <c r="H1087" s="223">
        <v>149</v>
      </c>
      <c r="I1087" s="223">
        <v>45</v>
      </c>
      <c r="J1087" s="223">
        <v>40</v>
      </c>
      <c r="K1087" s="223"/>
    </row>
    <row r="1088" spans="1:11" x14ac:dyDescent="0.25">
      <c r="A1088" s="15"/>
      <c r="B1088" s="14" t="s">
        <v>699</v>
      </c>
      <c r="C1088" s="3" t="s">
        <v>20</v>
      </c>
      <c r="D1088" s="4" t="s">
        <v>19</v>
      </c>
      <c r="E1088" s="11">
        <f>E1087</f>
        <v>244</v>
      </c>
      <c r="F1088" s="12"/>
      <c r="G1088" s="240">
        <f t="shared" si="290"/>
        <v>0</v>
      </c>
      <c r="H1088" s="223">
        <f>H1087</f>
        <v>149</v>
      </c>
      <c r="I1088" s="223">
        <f>I1087</f>
        <v>45</v>
      </c>
      <c r="J1088" s="223">
        <f>J1087</f>
        <v>40</v>
      </c>
      <c r="K1088" s="223">
        <f>K1087</f>
        <v>0</v>
      </c>
    </row>
    <row r="1089" spans="1:11" x14ac:dyDescent="0.25">
      <c r="A1089" s="107"/>
      <c r="B1089" s="167"/>
      <c r="C1089" s="109"/>
      <c r="D1089" s="110"/>
      <c r="E1089" s="111"/>
      <c r="F1089" s="112"/>
      <c r="G1089" s="298"/>
      <c r="H1089" s="205"/>
      <c r="I1089" s="205"/>
      <c r="J1089" s="205"/>
      <c r="K1089" s="205"/>
    </row>
    <row r="1090" spans="1:11" x14ac:dyDescent="0.25">
      <c r="A1090" s="15" t="s">
        <v>799</v>
      </c>
      <c r="B1090" s="18" t="s">
        <v>397</v>
      </c>
      <c r="C1090" s="3"/>
      <c r="D1090" s="4"/>
      <c r="E1090" s="11"/>
      <c r="F1090" s="112"/>
      <c r="G1090" s="240"/>
      <c r="H1090" s="209"/>
      <c r="I1090" s="206"/>
      <c r="J1090" s="206"/>
      <c r="K1090" s="206"/>
    </row>
    <row r="1091" spans="1:11" x14ac:dyDescent="0.25">
      <c r="A1091" s="15"/>
      <c r="B1091" s="6"/>
      <c r="C1091" s="3"/>
      <c r="D1091" s="4"/>
      <c r="E1091" s="11"/>
      <c r="F1091" s="12"/>
      <c r="G1091" s="240"/>
      <c r="H1091" s="206"/>
      <c r="I1091" s="206"/>
      <c r="J1091" s="206"/>
      <c r="K1091" s="206"/>
    </row>
    <row r="1092" spans="1:11" x14ac:dyDescent="0.25">
      <c r="A1092" s="15" t="s">
        <v>800</v>
      </c>
      <c r="B1092" s="17" t="s">
        <v>398</v>
      </c>
      <c r="C1092" s="19" t="s">
        <v>18</v>
      </c>
      <c r="D1092" s="20" t="s">
        <v>22</v>
      </c>
      <c r="E1092" s="11">
        <f>(H1092+I1092+J1092+K1092)*1.2</f>
        <v>0</v>
      </c>
      <c r="F1092" s="12"/>
      <c r="G1092" s="240" t="str">
        <f t="shared" ref="G1092:G1093" si="291">IF(E1092=0,"Rate Only",E1092*F1092)</f>
        <v>Rate Only</v>
      </c>
      <c r="H1092" s="223"/>
      <c r="I1092" s="223"/>
      <c r="J1092" s="223"/>
      <c r="K1092" s="223"/>
    </row>
    <row r="1093" spans="1:11" x14ac:dyDescent="0.25">
      <c r="A1093" s="15"/>
      <c r="B1093" s="6"/>
      <c r="C1093" s="19" t="s">
        <v>20</v>
      </c>
      <c r="D1093" s="20" t="s">
        <v>22</v>
      </c>
      <c r="E1093" s="11">
        <f>E1092</f>
        <v>0</v>
      </c>
      <c r="F1093" s="12"/>
      <c r="G1093" s="240" t="str">
        <f t="shared" si="291"/>
        <v>Rate Only</v>
      </c>
      <c r="H1093" s="223">
        <f>H1092</f>
        <v>0</v>
      </c>
      <c r="I1093" s="223">
        <f>I1092</f>
        <v>0</v>
      </c>
      <c r="J1093" s="223">
        <f>J1092</f>
        <v>0</v>
      </c>
      <c r="K1093" s="223">
        <f>K1092</f>
        <v>0</v>
      </c>
    </row>
    <row r="1094" spans="1:11" x14ac:dyDescent="0.25">
      <c r="A1094" s="15"/>
      <c r="B1094" s="6"/>
      <c r="C1094" s="3"/>
      <c r="D1094" s="4"/>
      <c r="E1094" s="115"/>
      <c r="F1094" s="12"/>
      <c r="G1094" s="240"/>
      <c r="H1094" s="206"/>
      <c r="I1094" s="206"/>
      <c r="J1094" s="206"/>
      <c r="K1094" s="206"/>
    </row>
    <row r="1095" spans="1:11" x14ac:dyDescent="0.25">
      <c r="A1095" s="15" t="s">
        <v>801</v>
      </c>
      <c r="B1095" s="17" t="s">
        <v>399</v>
      </c>
      <c r="C1095" s="19" t="s">
        <v>18</v>
      </c>
      <c r="D1095" s="20" t="s">
        <v>22</v>
      </c>
      <c r="E1095" s="11">
        <f>(H1095+I1095+J1095+K1095)*1.2</f>
        <v>2190</v>
      </c>
      <c r="F1095" s="12"/>
      <c r="G1095" s="240">
        <f t="shared" ref="G1095:G1096" si="292">IF(E1095=0,"Rate Only",E1095*F1095)</f>
        <v>0</v>
      </c>
      <c r="H1095" s="223">
        <v>975</v>
      </c>
      <c r="I1095" s="223">
        <v>500</v>
      </c>
      <c r="J1095" s="223">
        <v>350</v>
      </c>
      <c r="K1095" s="223"/>
    </row>
    <row r="1096" spans="1:11" x14ac:dyDescent="0.25">
      <c r="A1096" s="15"/>
      <c r="B1096" s="6"/>
      <c r="C1096" s="19" t="s">
        <v>20</v>
      </c>
      <c r="D1096" s="20" t="s">
        <v>22</v>
      </c>
      <c r="E1096" s="11">
        <f>E1095</f>
        <v>2190</v>
      </c>
      <c r="F1096" s="12"/>
      <c r="G1096" s="240">
        <f t="shared" si="292"/>
        <v>0</v>
      </c>
      <c r="H1096" s="223">
        <f>H1095</f>
        <v>975</v>
      </c>
      <c r="I1096" s="223">
        <f>I1095</f>
        <v>500</v>
      </c>
      <c r="J1096" s="223">
        <f>J1095</f>
        <v>350</v>
      </c>
      <c r="K1096" s="223">
        <f>K1095</f>
        <v>0</v>
      </c>
    </row>
    <row r="1097" spans="1:11" x14ac:dyDescent="0.25">
      <c r="A1097" s="15"/>
      <c r="B1097" s="6"/>
      <c r="C1097" s="3"/>
      <c r="D1097" s="4"/>
      <c r="E1097" s="11"/>
      <c r="F1097" s="12"/>
      <c r="G1097" s="240"/>
      <c r="H1097" s="206"/>
      <c r="I1097" s="206"/>
      <c r="J1097" s="206"/>
      <c r="K1097" s="206"/>
    </row>
    <row r="1098" spans="1:11" x14ac:dyDescent="0.25">
      <c r="A1098" s="15" t="s">
        <v>802</v>
      </c>
      <c r="B1098" s="17" t="s">
        <v>754</v>
      </c>
      <c r="C1098" s="19" t="s">
        <v>18</v>
      </c>
      <c r="D1098" s="20" t="s">
        <v>22</v>
      </c>
      <c r="E1098" s="11">
        <f>(H1098+I1098+J1098+K1098)*1.2</f>
        <v>738</v>
      </c>
      <c r="F1098" s="12"/>
      <c r="G1098" s="240">
        <f t="shared" ref="G1098:G1099" si="293">IF(E1098=0,"Rate Only",E1098*F1098)</f>
        <v>0</v>
      </c>
      <c r="H1098" s="223">
        <v>415</v>
      </c>
      <c r="I1098" s="223">
        <v>130</v>
      </c>
      <c r="J1098" s="223">
        <v>70</v>
      </c>
      <c r="K1098" s="223">
        <f>(K1081+K1084+K1087)*5</f>
        <v>0</v>
      </c>
    </row>
    <row r="1099" spans="1:11" x14ac:dyDescent="0.25">
      <c r="A1099" s="15"/>
      <c r="B1099" s="6"/>
      <c r="C1099" s="19" t="s">
        <v>20</v>
      </c>
      <c r="D1099" s="20" t="s">
        <v>22</v>
      </c>
      <c r="E1099" s="11">
        <f>E1098</f>
        <v>738</v>
      </c>
      <c r="F1099" s="12"/>
      <c r="G1099" s="240">
        <f t="shared" si="293"/>
        <v>0</v>
      </c>
      <c r="H1099" s="223">
        <f>H1098</f>
        <v>415</v>
      </c>
      <c r="I1099" s="223">
        <f>I1098</f>
        <v>130</v>
      </c>
      <c r="J1099" s="223">
        <f>J1098</f>
        <v>70</v>
      </c>
      <c r="K1099" s="223">
        <f>K1098</f>
        <v>0</v>
      </c>
    </row>
    <row r="1100" spans="1:11" x14ac:dyDescent="0.25">
      <c r="A1100" s="15"/>
      <c r="B1100" s="6"/>
      <c r="C1100" s="3"/>
      <c r="D1100" s="4"/>
      <c r="E1100" s="11"/>
      <c r="F1100" s="12"/>
      <c r="G1100" s="240"/>
      <c r="H1100" s="206"/>
      <c r="I1100" s="206"/>
      <c r="J1100" s="206"/>
      <c r="K1100" s="206"/>
    </row>
    <row r="1101" spans="1:11" x14ac:dyDescent="0.25">
      <c r="A1101" s="15" t="s">
        <v>803</v>
      </c>
      <c r="B1101" s="17" t="s">
        <v>401</v>
      </c>
      <c r="C1101" s="19" t="s">
        <v>18</v>
      </c>
      <c r="D1101" s="20" t="s">
        <v>22</v>
      </c>
      <c r="E1101" s="11">
        <f>(H1101+I1101+J1101+K1101)*1.2</f>
        <v>0</v>
      </c>
      <c r="F1101" s="12"/>
      <c r="G1101" s="240" t="str">
        <f t="shared" ref="G1101:G1102" si="294">IF(E1101=0,"Rate Only",E1101*F1101)</f>
        <v>Rate Only</v>
      </c>
      <c r="H1101" s="206"/>
      <c r="I1101" s="206"/>
      <c r="J1101" s="206"/>
      <c r="K1101" s="206"/>
    </row>
    <row r="1102" spans="1:11" x14ac:dyDescent="0.25">
      <c r="A1102" s="15"/>
      <c r="B1102" s="6"/>
      <c r="C1102" s="19" t="s">
        <v>20</v>
      </c>
      <c r="D1102" s="20" t="s">
        <v>22</v>
      </c>
      <c r="E1102" s="11">
        <f>E1101</f>
        <v>0</v>
      </c>
      <c r="F1102" s="12"/>
      <c r="G1102" s="240" t="str">
        <f t="shared" si="294"/>
        <v>Rate Only</v>
      </c>
      <c r="H1102" s="206">
        <f>H1101</f>
        <v>0</v>
      </c>
      <c r="I1102" s="206">
        <f>I1101</f>
        <v>0</v>
      </c>
      <c r="J1102" s="206">
        <f>J1101</f>
        <v>0</v>
      </c>
      <c r="K1102" s="206">
        <f>K1101</f>
        <v>0</v>
      </c>
    </row>
    <row r="1103" spans="1:11" x14ac:dyDescent="0.25">
      <c r="A1103" s="15"/>
      <c r="B1103" s="6"/>
      <c r="C1103" s="3"/>
      <c r="D1103" s="4"/>
      <c r="E1103" s="11"/>
      <c r="F1103" s="12"/>
      <c r="G1103" s="240"/>
      <c r="H1103" s="206"/>
      <c r="I1103" s="206"/>
      <c r="J1103" s="206"/>
      <c r="K1103" s="206"/>
    </row>
    <row r="1104" spans="1:11" x14ac:dyDescent="0.25">
      <c r="A1104" s="15" t="s">
        <v>804</v>
      </c>
      <c r="B1104" s="17" t="s">
        <v>402</v>
      </c>
      <c r="C1104" s="19" t="s">
        <v>18</v>
      </c>
      <c r="D1104" s="20" t="s">
        <v>22</v>
      </c>
      <c r="E1104" s="11">
        <f>(H1104+I1104+J1104+K1104)*1.2</f>
        <v>300</v>
      </c>
      <c r="F1104" s="12"/>
      <c r="G1104" s="240">
        <f t="shared" ref="G1104:G1105" si="295">IF(E1104=0,"Rate Only",E1104*F1104)</f>
        <v>0</v>
      </c>
      <c r="H1104" s="206">
        <v>50</v>
      </c>
      <c r="I1104" s="206">
        <v>150</v>
      </c>
      <c r="J1104" s="206">
        <v>50</v>
      </c>
      <c r="K1104" s="206"/>
    </row>
    <row r="1105" spans="1:11" x14ac:dyDescent="0.25">
      <c r="A1105" s="15"/>
      <c r="B1105" s="6"/>
      <c r="C1105" s="19" t="s">
        <v>20</v>
      </c>
      <c r="D1105" s="20" t="s">
        <v>22</v>
      </c>
      <c r="E1105" s="11">
        <f>E1104</f>
        <v>300</v>
      </c>
      <c r="F1105" s="12"/>
      <c r="G1105" s="240">
        <f t="shared" si="295"/>
        <v>0</v>
      </c>
      <c r="H1105" s="206">
        <f>H1104</f>
        <v>50</v>
      </c>
      <c r="I1105" s="206">
        <f>I1104</f>
        <v>150</v>
      </c>
      <c r="J1105" s="206">
        <f>J1104</f>
        <v>50</v>
      </c>
      <c r="K1105" s="206">
        <f>K1104</f>
        <v>0</v>
      </c>
    </row>
    <row r="1106" spans="1:11" x14ac:dyDescent="0.25">
      <c r="A1106" s="15"/>
      <c r="B1106" s="6"/>
      <c r="C1106" s="3"/>
      <c r="D1106" s="4"/>
      <c r="E1106" s="11"/>
      <c r="F1106" s="12"/>
      <c r="G1106" s="240"/>
      <c r="H1106" s="206"/>
      <c r="I1106" s="206"/>
      <c r="J1106" s="206"/>
      <c r="K1106" s="206"/>
    </row>
    <row r="1107" spans="1:11" x14ac:dyDescent="0.25">
      <c r="A1107" s="15" t="s">
        <v>805</v>
      </c>
      <c r="B1107" s="17" t="s">
        <v>403</v>
      </c>
      <c r="C1107" s="19" t="s">
        <v>18</v>
      </c>
      <c r="D1107" s="20" t="s">
        <v>22</v>
      </c>
      <c r="E1107" s="11">
        <f>H1107+I1107+J1107+K1107</f>
        <v>0</v>
      </c>
      <c r="F1107" s="12"/>
      <c r="G1107" s="240" t="str">
        <f t="shared" ref="G1107:G1108" si="296">IF(E1107=0,"Rate Only",E1107*F1107)</f>
        <v>Rate Only</v>
      </c>
      <c r="H1107" s="206"/>
      <c r="I1107" s="206"/>
      <c r="J1107" s="206"/>
      <c r="K1107" s="206"/>
    </row>
    <row r="1108" spans="1:11" x14ac:dyDescent="0.25">
      <c r="A1108" s="107"/>
      <c r="B1108" s="167"/>
      <c r="C1108" s="271" t="s">
        <v>20</v>
      </c>
      <c r="D1108" s="272" t="s">
        <v>22</v>
      </c>
      <c r="E1108" s="270">
        <f>E1107</f>
        <v>0</v>
      </c>
      <c r="F1108" s="12"/>
      <c r="G1108" s="240" t="str">
        <f t="shared" si="296"/>
        <v>Rate Only</v>
      </c>
      <c r="H1108" s="205"/>
      <c r="I1108" s="205"/>
      <c r="J1108" s="205"/>
      <c r="K1108" s="205"/>
    </row>
    <row r="1109" spans="1:11" x14ac:dyDescent="0.25">
      <c r="A1109" s="107"/>
      <c r="B1109" s="167"/>
      <c r="C1109" s="109"/>
      <c r="D1109" s="110"/>
      <c r="E1109" s="111"/>
      <c r="F1109" s="112"/>
      <c r="G1109" s="298"/>
      <c r="H1109" s="205"/>
      <c r="I1109" s="205"/>
      <c r="J1109" s="205"/>
      <c r="K1109" s="205"/>
    </row>
    <row r="1110" spans="1:11" x14ac:dyDescent="0.25">
      <c r="A1110" s="15" t="s">
        <v>806</v>
      </c>
      <c r="B1110" s="28" t="s">
        <v>755</v>
      </c>
      <c r="C1110" s="19" t="s">
        <v>18</v>
      </c>
      <c r="D1110" s="20" t="s">
        <v>22</v>
      </c>
      <c r="E1110" s="11">
        <f>(H1110+I1110+J1110+K1110)*1.2</f>
        <v>4196.3999999999996</v>
      </c>
      <c r="F1110" s="12"/>
      <c r="G1110" s="240">
        <f t="shared" ref="G1110:G1111" si="297">IF(E1110=0,"Rate Only",E1110*F1110)</f>
        <v>0</v>
      </c>
      <c r="H1110" s="223">
        <f>(H1092+H1095+H1098+H1101+H1104)*1.3</f>
        <v>1872</v>
      </c>
      <c r="I1110" s="223">
        <f t="shared" ref="I1110:K1110" si="298">(I1092+I1095+I1098+I1101+I1104)*1.3</f>
        <v>1014</v>
      </c>
      <c r="J1110" s="223">
        <f t="shared" si="298"/>
        <v>611</v>
      </c>
      <c r="K1110" s="223">
        <f t="shared" si="298"/>
        <v>0</v>
      </c>
    </row>
    <row r="1111" spans="1:11" x14ac:dyDescent="0.25">
      <c r="A1111" s="2"/>
      <c r="B1111" s="7"/>
      <c r="C1111" s="19" t="s">
        <v>20</v>
      </c>
      <c r="D1111" s="20" t="s">
        <v>22</v>
      </c>
      <c r="E1111" s="11">
        <f>E1110</f>
        <v>4196.3999999999996</v>
      </c>
      <c r="F1111" s="12"/>
      <c r="G1111" s="240">
        <f t="shared" si="297"/>
        <v>0</v>
      </c>
      <c r="H1111" s="223">
        <f>H1110</f>
        <v>1872</v>
      </c>
      <c r="I1111" s="223">
        <f>I1110</f>
        <v>1014</v>
      </c>
      <c r="J1111" s="223">
        <f>J1110</f>
        <v>611</v>
      </c>
      <c r="K1111" s="223">
        <f>K1110</f>
        <v>0</v>
      </c>
    </row>
    <row r="1112" spans="1:11" ht="15.75" thickBot="1" x14ac:dyDescent="0.3">
      <c r="A1112" s="184"/>
      <c r="B1112" s="121"/>
      <c r="C1112" s="122"/>
      <c r="D1112" s="123"/>
      <c r="E1112" s="124"/>
      <c r="G1112" s="299"/>
      <c r="H1112" s="207"/>
      <c r="I1112" s="207"/>
      <c r="J1112" s="207"/>
      <c r="K1112" s="207"/>
    </row>
    <row r="1113" spans="1:11" ht="15.75" thickBot="1" x14ac:dyDescent="0.3">
      <c r="A1113" s="143"/>
      <c r="B1113" s="144" t="s">
        <v>668</v>
      </c>
      <c r="C1113" s="145"/>
      <c r="D1113" s="146"/>
      <c r="E1113" s="147"/>
      <c r="F1113" s="148"/>
      <c r="G1113" s="305">
        <f>SUM(G1076:G1112)</f>
        <v>0</v>
      </c>
      <c r="H1113" s="208"/>
      <c r="I1113" s="208"/>
      <c r="J1113" s="208"/>
      <c r="K1113" s="208"/>
    </row>
    <row r="1114" spans="1:11" x14ac:dyDescent="0.25">
      <c r="A1114" s="107"/>
      <c r="B1114" s="108"/>
      <c r="C1114" s="109"/>
      <c r="D1114" s="110"/>
      <c r="E1114" s="111"/>
      <c r="F1114" s="112"/>
      <c r="G1114" s="298"/>
      <c r="H1114" s="205"/>
      <c r="I1114" s="205"/>
      <c r="J1114" s="205"/>
      <c r="K1114" s="205"/>
    </row>
    <row r="1115" spans="1:11" ht="15.75" thickBot="1" x14ac:dyDescent="0.3">
      <c r="A1115" s="184"/>
      <c r="B1115" s="121"/>
      <c r="C1115" s="122"/>
      <c r="D1115" s="123"/>
      <c r="E1115" s="124"/>
      <c r="F1115" s="125"/>
      <c r="G1115" s="299"/>
      <c r="H1115" s="207"/>
      <c r="I1115" s="207"/>
      <c r="J1115" s="207"/>
      <c r="K1115" s="207"/>
    </row>
    <row r="1116" spans="1:11" x14ac:dyDescent="0.25">
      <c r="A1116" s="95"/>
      <c r="B1116" s="37" t="s">
        <v>136</v>
      </c>
      <c r="C1116" s="87"/>
      <c r="D1116" s="88"/>
      <c r="E1116" s="91"/>
      <c r="F1116" s="89"/>
      <c r="G1116" s="296"/>
      <c r="H1116" s="201"/>
      <c r="I1116" s="201"/>
      <c r="J1116" s="201"/>
      <c r="K1116" s="201"/>
    </row>
    <row r="1117" spans="1:11" ht="15.75" thickBot="1" x14ac:dyDescent="0.3">
      <c r="A1117" s="179"/>
      <c r="B1117" s="169" t="s">
        <v>525</v>
      </c>
      <c r="C1117" s="170"/>
      <c r="D1117" s="171"/>
      <c r="E1117" s="173"/>
      <c r="F1117" s="172"/>
      <c r="G1117" s="297"/>
      <c r="H1117" s="204"/>
      <c r="I1117" s="204"/>
      <c r="J1117" s="204"/>
      <c r="K1117" s="204"/>
    </row>
    <row r="1118" spans="1:11" x14ac:dyDescent="0.25">
      <c r="A1118" s="232"/>
      <c r="B1118" s="233"/>
      <c r="C1118" s="234"/>
      <c r="D1118" s="235"/>
      <c r="E1118" s="236"/>
      <c r="F1118" s="237"/>
      <c r="G1118" s="238"/>
      <c r="H1118" s="229"/>
      <c r="I1118" s="205"/>
      <c r="J1118" s="205"/>
      <c r="K1118" s="205"/>
    </row>
    <row r="1119" spans="1:11" x14ac:dyDescent="0.25">
      <c r="A1119" s="2" t="s">
        <v>138</v>
      </c>
      <c r="B1119" s="113" t="s">
        <v>526</v>
      </c>
      <c r="C1119" s="29"/>
      <c r="D1119" s="30"/>
      <c r="E1119" s="31"/>
      <c r="F1119" s="60"/>
      <c r="G1119" s="239"/>
      <c r="H1119" s="230"/>
      <c r="I1119" s="206"/>
      <c r="J1119" s="206"/>
      <c r="K1119" s="206"/>
    </row>
    <row r="1120" spans="1:11" ht="24" x14ac:dyDescent="0.25">
      <c r="A1120" s="2"/>
      <c r="B1120" s="278" t="s">
        <v>808</v>
      </c>
      <c r="C1120" s="29"/>
      <c r="D1120" s="30"/>
      <c r="E1120" s="31"/>
      <c r="F1120" s="60"/>
      <c r="G1120" s="239"/>
      <c r="H1120" s="230"/>
      <c r="I1120" s="206"/>
      <c r="J1120" s="206"/>
      <c r="K1120" s="206"/>
    </row>
    <row r="1121" spans="1:11" x14ac:dyDescent="0.25">
      <c r="A1121" s="2"/>
      <c r="B1121" s="28"/>
      <c r="C1121" s="29"/>
      <c r="D1121" s="30"/>
      <c r="E1121" s="31"/>
      <c r="F1121" s="60"/>
      <c r="G1121" s="239"/>
      <c r="H1121" s="230"/>
      <c r="I1121" s="206"/>
      <c r="J1121" s="206"/>
      <c r="K1121" s="206"/>
    </row>
    <row r="1122" spans="1:11" x14ac:dyDescent="0.25">
      <c r="A1122" s="15" t="s">
        <v>527</v>
      </c>
      <c r="B1122" s="57" t="s">
        <v>776</v>
      </c>
      <c r="C1122" s="19" t="s">
        <v>18</v>
      </c>
      <c r="D1122" s="20" t="s">
        <v>185</v>
      </c>
      <c r="E1122" s="11">
        <f>SUM(H1122:K1122)</f>
        <v>1</v>
      </c>
      <c r="F1122" s="227"/>
      <c r="G1122" s="240">
        <f t="shared" ref="G1122:G1127" si="299">IF(E1122=0,"Rate Only",E1122*F1122)</f>
        <v>0</v>
      </c>
      <c r="H1122" s="230">
        <v>1</v>
      </c>
      <c r="I1122" s="206"/>
      <c r="J1122" s="206"/>
      <c r="K1122" s="206"/>
    </row>
    <row r="1123" spans="1:11" x14ac:dyDescent="0.25">
      <c r="A1123" s="15"/>
      <c r="B1123" s="57" t="s">
        <v>778</v>
      </c>
      <c r="C1123" s="19" t="s">
        <v>18</v>
      </c>
      <c r="D1123" s="20" t="s">
        <v>185</v>
      </c>
      <c r="E1123" s="11">
        <v>1</v>
      </c>
      <c r="F1123" s="227"/>
      <c r="G1123" s="240"/>
      <c r="H1123" s="230"/>
      <c r="I1123" s="206"/>
      <c r="J1123" s="206"/>
      <c r="K1123" s="206"/>
    </row>
    <row r="1124" spans="1:11" x14ac:dyDescent="0.25">
      <c r="A1124" s="15"/>
      <c r="B1124" s="57" t="s">
        <v>777</v>
      </c>
      <c r="C1124" s="19" t="s">
        <v>18</v>
      </c>
      <c r="D1124" s="20" t="s">
        <v>185</v>
      </c>
      <c r="E1124" s="11">
        <v>1</v>
      </c>
      <c r="F1124" s="227"/>
      <c r="G1124" s="240"/>
      <c r="H1124" s="230"/>
      <c r="I1124" s="206"/>
      <c r="J1124" s="206"/>
      <c r="K1124" s="206"/>
    </row>
    <row r="1125" spans="1:11" x14ac:dyDescent="0.25">
      <c r="A1125" s="15"/>
      <c r="B1125" s="57" t="s">
        <v>807</v>
      </c>
      <c r="C1125" s="19" t="s">
        <v>18</v>
      </c>
      <c r="D1125" s="20" t="s">
        <v>185</v>
      </c>
      <c r="E1125" s="11">
        <v>1</v>
      </c>
      <c r="F1125" s="227"/>
      <c r="G1125" s="240"/>
      <c r="H1125" s="230"/>
      <c r="I1125" s="206"/>
      <c r="J1125" s="206"/>
      <c r="K1125" s="206"/>
    </row>
    <row r="1126" spans="1:11" x14ac:dyDescent="0.25">
      <c r="A1126" s="15"/>
      <c r="B1126" s="57" t="s">
        <v>807</v>
      </c>
      <c r="C1126" s="19" t="s">
        <v>18</v>
      </c>
      <c r="D1126" s="20" t="s">
        <v>185</v>
      </c>
      <c r="E1126" s="11">
        <v>1</v>
      </c>
      <c r="F1126" s="227"/>
      <c r="G1126" s="240"/>
      <c r="H1126" s="230"/>
      <c r="I1126" s="206"/>
      <c r="J1126" s="206"/>
      <c r="K1126" s="206"/>
    </row>
    <row r="1127" spans="1:11" x14ac:dyDescent="0.25">
      <c r="A1127" s="2"/>
      <c r="B1127" s="268" t="s">
        <v>765</v>
      </c>
      <c r="C1127" s="19" t="s">
        <v>20</v>
      </c>
      <c r="D1127" s="20" t="s">
        <v>185</v>
      </c>
      <c r="E1127" s="11">
        <f>E1122</f>
        <v>1</v>
      </c>
      <c r="F1127" s="227"/>
      <c r="G1127" s="240">
        <f t="shared" si="299"/>
        <v>0</v>
      </c>
      <c r="H1127" s="230"/>
      <c r="I1127" s="206"/>
      <c r="J1127" s="206"/>
      <c r="K1127" s="206"/>
    </row>
    <row r="1128" spans="1:11" x14ac:dyDescent="0.25">
      <c r="A1128" s="2"/>
      <c r="B1128" s="57"/>
      <c r="C1128" s="29"/>
      <c r="D1128" s="4"/>
      <c r="E1128" s="31"/>
      <c r="F1128" s="54"/>
      <c r="G1128" s="239"/>
      <c r="H1128" s="230"/>
      <c r="I1128" s="206"/>
      <c r="J1128" s="206"/>
      <c r="K1128" s="206"/>
    </row>
    <row r="1129" spans="1:11" x14ac:dyDescent="0.25">
      <c r="A1129" s="15" t="s">
        <v>528</v>
      </c>
      <c r="B1129" s="57" t="s">
        <v>662</v>
      </c>
      <c r="C1129" s="19" t="s">
        <v>18</v>
      </c>
      <c r="D1129" s="20" t="s">
        <v>185</v>
      </c>
      <c r="E1129" s="11">
        <f>SUM(H1129:K1129)</f>
        <v>1</v>
      </c>
      <c r="F1129" s="70"/>
      <c r="G1129" s="240">
        <f t="shared" ref="G1129:G1133" si="300">IF(E1129=0,"Rate Only",E1129*F1129)</f>
        <v>0</v>
      </c>
      <c r="H1129" s="230"/>
      <c r="I1129" s="206"/>
      <c r="J1129" s="206">
        <v>1</v>
      </c>
      <c r="K1129" s="206"/>
    </row>
    <row r="1130" spans="1:11" x14ac:dyDescent="0.25">
      <c r="A1130" s="15"/>
      <c r="B1130" s="57" t="s">
        <v>778</v>
      </c>
      <c r="C1130" s="19" t="s">
        <v>18</v>
      </c>
      <c r="D1130" s="20" t="s">
        <v>185</v>
      </c>
      <c r="E1130" s="11">
        <v>1</v>
      </c>
      <c r="F1130" s="70"/>
      <c r="G1130" s="240"/>
      <c r="H1130" s="230"/>
      <c r="I1130" s="206"/>
      <c r="J1130" s="206"/>
      <c r="K1130" s="206"/>
    </row>
    <row r="1131" spans="1:11" x14ac:dyDescent="0.25">
      <c r="A1131" s="15"/>
      <c r="B1131" s="57" t="s">
        <v>807</v>
      </c>
      <c r="C1131" s="19" t="s">
        <v>18</v>
      </c>
      <c r="D1131" s="20" t="s">
        <v>185</v>
      </c>
      <c r="E1131" s="11">
        <v>1</v>
      </c>
      <c r="F1131" s="70"/>
      <c r="G1131" s="240"/>
      <c r="H1131" s="230"/>
      <c r="I1131" s="206"/>
      <c r="J1131" s="206"/>
      <c r="K1131" s="206"/>
    </row>
    <row r="1132" spans="1:11" x14ac:dyDescent="0.25">
      <c r="A1132" s="15"/>
      <c r="B1132" s="57" t="s">
        <v>807</v>
      </c>
      <c r="C1132" s="19" t="s">
        <v>18</v>
      </c>
      <c r="D1132" s="20" t="s">
        <v>185</v>
      </c>
      <c r="E1132" s="11">
        <v>1</v>
      </c>
      <c r="F1132" s="70"/>
      <c r="G1132" s="240"/>
      <c r="H1132" s="230"/>
      <c r="I1132" s="206"/>
      <c r="J1132" s="206"/>
      <c r="K1132" s="206"/>
    </row>
    <row r="1133" spans="1:11" x14ac:dyDescent="0.25">
      <c r="A1133" s="2"/>
      <c r="B1133" s="268" t="s">
        <v>766</v>
      </c>
      <c r="C1133" s="19" t="s">
        <v>20</v>
      </c>
      <c r="D1133" s="20" t="s">
        <v>185</v>
      </c>
      <c r="E1133" s="11">
        <f>E1129</f>
        <v>1</v>
      </c>
      <c r="F1133" s="70"/>
      <c r="G1133" s="240">
        <f t="shared" si="300"/>
        <v>0</v>
      </c>
      <c r="H1133" s="230"/>
      <c r="I1133" s="206"/>
      <c r="J1133" s="206"/>
      <c r="K1133" s="206"/>
    </row>
    <row r="1134" spans="1:11" x14ac:dyDescent="0.25">
      <c r="A1134" s="2"/>
      <c r="B1134" s="57"/>
      <c r="C1134" s="29"/>
      <c r="D1134" s="4"/>
      <c r="E1134" s="31"/>
      <c r="F1134" s="54"/>
      <c r="G1134" s="239"/>
      <c r="H1134" s="230"/>
      <c r="I1134" s="206"/>
      <c r="J1134" s="206"/>
      <c r="K1134" s="206"/>
    </row>
    <row r="1135" spans="1:11" x14ac:dyDescent="0.25">
      <c r="A1135" s="15" t="s">
        <v>628</v>
      </c>
      <c r="B1135" s="57" t="s">
        <v>629</v>
      </c>
      <c r="C1135" s="19" t="s">
        <v>18</v>
      </c>
      <c r="D1135" s="20" t="s">
        <v>185</v>
      </c>
      <c r="E1135" s="11">
        <v>0</v>
      </c>
      <c r="F1135" s="228"/>
      <c r="G1135" s="241" t="s">
        <v>760</v>
      </c>
      <c r="H1135" s="230"/>
      <c r="I1135" s="206"/>
      <c r="J1135" s="206"/>
      <c r="K1135" s="206"/>
    </row>
    <row r="1136" spans="1:11" x14ac:dyDescent="0.25">
      <c r="A1136" s="2"/>
      <c r="B1136" s="268" t="s">
        <v>627</v>
      </c>
      <c r="C1136" s="19" t="s">
        <v>20</v>
      </c>
      <c r="D1136" s="20" t="s">
        <v>185</v>
      </c>
      <c r="E1136" s="11">
        <f>SUM(H1136:K1136)</f>
        <v>1</v>
      </c>
      <c r="F1136" s="70"/>
      <c r="G1136" s="240">
        <f t="shared" ref="G1136" si="301">IF(E1136=0,"Rate Only",E1136*F1136)</f>
        <v>0</v>
      </c>
      <c r="H1136" s="230">
        <v>1</v>
      </c>
      <c r="I1136" s="206"/>
      <c r="J1136" s="206"/>
      <c r="K1136" s="206"/>
    </row>
    <row r="1137" spans="1:11" x14ac:dyDescent="0.25">
      <c r="A1137" s="58"/>
      <c r="B1137" s="269"/>
      <c r="C1137" s="29"/>
      <c r="D1137" s="30"/>
      <c r="E1137" s="31"/>
      <c r="F1137" s="60"/>
      <c r="G1137" s="239"/>
      <c r="H1137" s="230"/>
      <c r="I1137" s="206"/>
      <c r="J1137" s="206"/>
      <c r="K1137" s="206"/>
    </row>
    <row r="1138" spans="1:11" x14ac:dyDescent="0.25">
      <c r="A1138" s="15" t="s">
        <v>632</v>
      </c>
      <c r="B1138" s="57" t="s">
        <v>630</v>
      </c>
      <c r="C1138" s="19" t="s">
        <v>18</v>
      </c>
      <c r="D1138" s="20" t="s">
        <v>185</v>
      </c>
      <c r="E1138" s="11">
        <v>0</v>
      </c>
      <c r="F1138" s="228"/>
      <c r="G1138" s="241" t="s">
        <v>760</v>
      </c>
      <c r="H1138" s="230"/>
      <c r="I1138" s="206"/>
      <c r="J1138" s="206"/>
      <c r="K1138" s="206"/>
    </row>
    <row r="1139" spans="1:11" x14ac:dyDescent="0.25">
      <c r="A1139" s="2"/>
      <c r="B1139" s="268" t="s">
        <v>627</v>
      </c>
      <c r="C1139" s="19" t="s">
        <v>20</v>
      </c>
      <c r="D1139" s="20" t="s">
        <v>185</v>
      </c>
      <c r="E1139" s="11">
        <f>SUM(H1139:K1139)</f>
        <v>1</v>
      </c>
      <c r="F1139" s="70"/>
      <c r="G1139" s="240">
        <f t="shared" ref="G1139" si="302">IF(E1139=0,"Rate Only",E1139*F1139)</f>
        <v>0</v>
      </c>
      <c r="H1139" s="230">
        <v>1</v>
      </c>
      <c r="I1139" s="206"/>
      <c r="J1139" s="206"/>
      <c r="K1139" s="206"/>
    </row>
    <row r="1140" spans="1:11" x14ac:dyDescent="0.25">
      <c r="A1140" s="58"/>
      <c r="B1140" s="269"/>
      <c r="C1140" s="29"/>
      <c r="D1140" s="30"/>
      <c r="E1140" s="31"/>
      <c r="F1140" s="60"/>
      <c r="G1140" s="239"/>
      <c r="H1140" s="230"/>
      <c r="I1140" s="206"/>
      <c r="J1140" s="206"/>
      <c r="K1140" s="206"/>
    </row>
    <row r="1141" spans="1:11" x14ac:dyDescent="0.25">
      <c r="A1141" s="15" t="s">
        <v>663</v>
      </c>
      <c r="B1141" s="57" t="s">
        <v>631</v>
      </c>
      <c r="C1141" s="19" t="s">
        <v>18</v>
      </c>
      <c r="D1141" s="20" t="s">
        <v>185</v>
      </c>
      <c r="E1141" s="11">
        <v>0</v>
      </c>
      <c r="F1141" s="228"/>
      <c r="G1141" s="241" t="s">
        <v>760</v>
      </c>
      <c r="H1141" s="230"/>
      <c r="I1141" s="206"/>
      <c r="J1141" s="206"/>
      <c r="K1141" s="206"/>
    </row>
    <row r="1142" spans="1:11" x14ac:dyDescent="0.25">
      <c r="A1142" s="2"/>
      <c r="B1142" s="268" t="s">
        <v>627</v>
      </c>
      <c r="C1142" s="19" t="s">
        <v>20</v>
      </c>
      <c r="D1142" s="20" t="s">
        <v>185</v>
      </c>
      <c r="E1142" s="11">
        <f>SUM(H1142:K1142)</f>
        <v>1</v>
      </c>
      <c r="F1142" s="70"/>
      <c r="G1142" s="240">
        <f t="shared" ref="G1142" si="303">IF(E1142=0,"Rate Only",E1142*F1142)</f>
        <v>0</v>
      </c>
      <c r="H1142" s="230"/>
      <c r="I1142" s="206"/>
      <c r="J1142" s="206"/>
      <c r="K1142" s="206">
        <v>1</v>
      </c>
    </row>
    <row r="1143" spans="1:11" ht="15.75" thickBot="1" x14ac:dyDescent="0.3">
      <c r="A1143" s="242"/>
      <c r="B1143" s="243"/>
      <c r="C1143" s="244"/>
      <c r="D1143" s="245"/>
      <c r="E1143" s="246"/>
      <c r="F1143" s="247"/>
      <c r="G1143" s="248"/>
      <c r="H1143" s="231"/>
      <c r="I1143" s="207"/>
      <c r="J1143" s="207"/>
      <c r="K1143" s="207"/>
    </row>
    <row r="1144" spans="1:11" ht="15.75" thickBot="1" x14ac:dyDescent="0.3">
      <c r="A1144" s="143"/>
      <c r="B1144" s="144" t="s">
        <v>139</v>
      </c>
      <c r="C1144" s="145"/>
      <c r="D1144" s="146"/>
      <c r="E1144" s="147"/>
      <c r="F1144" s="148"/>
      <c r="G1144" s="305">
        <f>SUM(G1118:G1143)</f>
        <v>0</v>
      </c>
      <c r="H1144" s="208"/>
      <c r="I1144" s="208"/>
      <c r="J1144" s="208"/>
      <c r="K1144" s="208"/>
    </row>
    <row r="1145" spans="1:11" x14ac:dyDescent="0.25">
      <c r="A1145" s="107"/>
      <c r="B1145" s="108"/>
      <c r="C1145" s="109"/>
      <c r="D1145" s="110"/>
      <c r="E1145" s="111"/>
      <c r="F1145" s="112"/>
      <c r="G1145" s="298"/>
      <c r="H1145" s="205"/>
      <c r="I1145" s="205"/>
      <c r="J1145" s="205"/>
      <c r="K1145" s="205"/>
    </row>
    <row r="1146" spans="1:11" ht="15.75" thickBot="1" x14ac:dyDescent="0.3">
      <c r="A1146" s="184"/>
      <c r="B1146" s="121"/>
      <c r="C1146" s="122"/>
      <c r="D1146" s="123"/>
      <c r="E1146" s="124"/>
      <c r="F1146" s="125"/>
      <c r="G1146" s="299"/>
      <c r="H1146" s="207"/>
      <c r="I1146" s="207"/>
      <c r="J1146" s="207"/>
      <c r="K1146" s="207"/>
    </row>
    <row r="1147" spans="1:11" x14ac:dyDescent="0.25">
      <c r="A1147" s="95"/>
      <c r="B1147" s="37" t="s">
        <v>524</v>
      </c>
      <c r="C1147" s="87"/>
      <c r="D1147" s="88"/>
      <c r="E1147" s="91"/>
      <c r="F1147" s="89"/>
      <c r="G1147" s="296"/>
      <c r="H1147" s="201"/>
      <c r="I1147" s="201"/>
      <c r="J1147" s="201"/>
      <c r="K1147" s="201"/>
    </row>
    <row r="1148" spans="1:11" ht="15.75" thickBot="1" x14ac:dyDescent="0.3">
      <c r="A1148" s="179"/>
      <c r="B1148" s="169" t="s">
        <v>137</v>
      </c>
      <c r="C1148" s="170"/>
      <c r="D1148" s="171"/>
      <c r="E1148" s="173"/>
      <c r="F1148" s="172"/>
      <c r="G1148" s="297"/>
      <c r="H1148" s="204"/>
      <c r="I1148" s="204"/>
      <c r="J1148" s="204"/>
      <c r="K1148" s="204"/>
    </row>
    <row r="1149" spans="1:11" x14ac:dyDescent="0.25">
      <c r="A1149" s="188"/>
      <c r="B1149" s="167"/>
      <c r="C1149" s="109"/>
      <c r="D1149" s="110"/>
      <c r="E1149" s="135"/>
      <c r="F1149" s="142"/>
      <c r="G1149" s="298"/>
      <c r="H1149" s="205"/>
      <c r="I1149" s="205"/>
      <c r="J1149" s="205"/>
      <c r="K1149" s="205"/>
    </row>
    <row r="1150" spans="1:11" x14ac:dyDescent="0.25">
      <c r="A1150" s="15" t="s">
        <v>530</v>
      </c>
      <c r="B1150" s="283" t="s">
        <v>779</v>
      </c>
      <c r="C1150" s="284" t="s">
        <v>8</v>
      </c>
      <c r="D1150" s="285" t="s">
        <v>48</v>
      </c>
      <c r="E1150" s="286"/>
      <c r="F1150" s="287"/>
      <c r="G1150" s="306" t="str">
        <f>IF(E1150=0,"Rate Only",E1150*F1150)</f>
        <v>Rate Only</v>
      </c>
      <c r="H1150" s="206"/>
      <c r="I1150" s="206"/>
      <c r="J1150" s="206"/>
      <c r="K1150" s="206"/>
    </row>
    <row r="1151" spans="1:11" x14ac:dyDescent="0.25">
      <c r="A1151" s="2"/>
      <c r="B1151" s="28"/>
      <c r="C1151" s="29"/>
      <c r="D1151" s="30"/>
      <c r="E1151" s="31"/>
      <c r="F1151" s="60"/>
      <c r="G1151" s="239"/>
      <c r="H1151" s="206"/>
      <c r="I1151" s="206"/>
      <c r="J1151" s="206"/>
      <c r="K1151" s="206"/>
    </row>
    <row r="1152" spans="1:11" x14ac:dyDescent="0.25">
      <c r="A1152" s="2"/>
      <c r="B1152" s="59"/>
      <c r="C1152" s="29"/>
      <c r="D1152" s="30"/>
      <c r="E1152" s="31"/>
      <c r="F1152" s="60"/>
      <c r="G1152" s="239"/>
      <c r="H1152" s="206"/>
      <c r="I1152" s="206"/>
      <c r="J1152" s="206"/>
      <c r="K1152" s="206"/>
    </row>
    <row r="1153" spans="1:11" x14ac:dyDescent="0.25">
      <c r="A1153" s="2"/>
      <c r="B1153" s="28"/>
      <c r="C1153" s="29"/>
      <c r="D1153" s="30"/>
      <c r="E1153" s="31"/>
      <c r="F1153" s="60"/>
      <c r="G1153" s="239"/>
      <c r="H1153" s="206"/>
      <c r="I1153" s="206"/>
      <c r="J1153" s="206"/>
      <c r="K1153" s="206"/>
    </row>
    <row r="1154" spans="1:11" x14ac:dyDescent="0.25">
      <c r="A1154" s="2"/>
      <c r="B1154" s="28"/>
      <c r="C1154" s="29"/>
      <c r="D1154" s="4"/>
      <c r="E1154" s="31"/>
      <c r="F1154" s="54"/>
      <c r="G1154" s="239"/>
      <c r="H1154" s="206"/>
      <c r="I1154" s="206"/>
      <c r="J1154" s="206"/>
      <c r="K1154" s="206"/>
    </row>
    <row r="1155" spans="1:11" x14ac:dyDescent="0.25">
      <c r="A1155" s="63"/>
      <c r="B1155" s="98"/>
      <c r="C1155" s="29"/>
      <c r="D1155" s="30"/>
      <c r="E1155" s="31"/>
      <c r="F1155" s="60"/>
      <c r="G1155" s="239"/>
      <c r="H1155" s="206"/>
      <c r="I1155" s="206"/>
      <c r="J1155" s="206"/>
      <c r="K1155" s="206"/>
    </row>
    <row r="1156" spans="1:11" x14ac:dyDescent="0.25">
      <c r="A1156" s="63"/>
      <c r="B1156" s="59"/>
      <c r="C1156" s="29"/>
      <c r="D1156" s="30"/>
      <c r="E1156" s="31"/>
      <c r="F1156" s="60"/>
      <c r="G1156" s="239"/>
      <c r="H1156" s="206"/>
      <c r="I1156" s="206"/>
      <c r="J1156" s="206"/>
      <c r="K1156" s="206"/>
    </row>
    <row r="1157" spans="1:11" ht="15.75" thickBot="1" x14ac:dyDescent="0.3">
      <c r="A1157" s="184"/>
      <c r="B1157" s="116"/>
      <c r="C1157" s="117"/>
      <c r="D1157" s="118"/>
      <c r="E1157" s="119"/>
      <c r="F1157" s="120"/>
      <c r="G1157" s="309"/>
      <c r="H1157" s="207"/>
      <c r="I1157" s="207"/>
      <c r="J1157" s="207"/>
      <c r="K1157" s="207"/>
    </row>
    <row r="1158" spans="1:11" ht="15.75" thickBot="1" x14ac:dyDescent="0.3">
      <c r="A1158" s="143"/>
      <c r="B1158" s="144" t="s">
        <v>531</v>
      </c>
      <c r="C1158" s="145"/>
      <c r="D1158" s="146"/>
      <c r="E1158" s="147"/>
      <c r="F1158" s="148"/>
      <c r="G1158" s="305">
        <f>SUM(G1150:G1156)</f>
        <v>0</v>
      </c>
      <c r="H1158" s="208"/>
      <c r="I1158" s="208"/>
      <c r="J1158" s="208"/>
      <c r="K1158" s="208"/>
    </row>
    <row r="1159" spans="1:11" x14ac:dyDescent="0.25">
      <c r="A1159" s="107"/>
      <c r="B1159" s="108"/>
      <c r="C1159" s="109"/>
      <c r="D1159" s="110"/>
      <c r="E1159" s="111"/>
      <c r="F1159" s="112"/>
      <c r="G1159" s="298"/>
      <c r="H1159" s="205"/>
      <c r="I1159" s="205"/>
      <c r="J1159" s="205"/>
      <c r="K1159" s="205"/>
    </row>
    <row r="1160" spans="1:11" x14ac:dyDescent="0.25">
      <c r="A1160" s="107"/>
      <c r="B1160" s="108"/>
      <c r="C1160" s="109"/>
      <c r="D1160" s="110"/>
      <c r="E1160" s="111"/>
      <c r="F1160" s="112"/>
      <c r="G1160" s="298"/>
      <c r="H1160" s="205"/>
      <c r="I1160" s="205"/>
      <c r="J1160" s="205"/>
      <c r="K1160" s="205"/>
    </row>
    <row r="1161" spans="1:11" ht="15.75" x14ac:dyDescent="0.25">
      <c r="A1161" s="2"/>
      <c r="B1161" s="50" t="s">
        <v>86</v>
      </c>
      <c r="C1161" s="3"/>
      <c r="D1161" s="4"/>
      <c r="E1161" s="4"/>
      <c r="F1161" s="12"/>
      <c r="G1161" s="240"/>
      <c r="H1161" s="206"/>
      <c r="I1161" s="206"/>
      <c r="J1161" s="206"/>
      <c r="K1161" s="206"/>
    </row>
    <row r="1162" spans="1:11" x14ac:dyDescent="0.25">
      <c r="A1162" s="2"/>
      <c r="B1162" s="7"/>
      <c r="C1162" s="3"/>
      <c r="D1162" s="4"/>
      <c r="E1162" s="4"/>
      <c r="F1162" s="12"/>
      <c r="G1162" s="240"/>
      <c r="H1162" s="206"/>
      <c r="I1162" s="206"/>
      <c r="J1162" s="206"/>
      <c r="K1162" s="206"/>
    </row>
    <row r="1163" spans="1:11" x14ac:dyDescent="0.25">
      <c r="A1163" s="2"/>
      <c r="B1163" s="6" t="str">
        <f>B8</f>
        <v>BILL NO. 1</v>
      </c>
      <c r="C1163" s="3"/>
      <c r="D1163" s="4"/>
      <c r="E1163" s="4"/>
      <c r="F1163" s="12"/>
      <c r="G1163" s="240"/>
      <c r="H1163" s="206"/>
      <c r="I1163" s="206"/>
      <c r="J1163" s="206"/>
      <c r="K1163" s="206"/>
    </row>
    <row r="1164" spans="1:11" ht="24.75" customHeight="1" x14ac:dyDescent="0.25">
      <c r="A1164" s="2"/>
      <c r="B1164" s="105" t="str">
        <f>B9</f>
        <v>PRELIMINARIES AND GENERAL</v>
      </c>
      <c r="C1164" s="3"/>
      <c r="D1164" s="4"/>
      <c r="E1164" s="4"/>
      <c r="F1164" s="12"/>
      <c r="G1164" s="256">
        <f>G54</f>
        <v>0</v>
      </c>
      <c r="H1164" s="206"/>
      <c r="I1164" s="206"/>
      <c r="J1164" s="206"/>
      <c r="K1164" s="206"/>
    </row>
    <row r="1165" spans="1:11" x14ac:dyDescent="0.25">
      <c r="A1165" s="2"/>
      <c r="B1165" s="7"/>
      <c r="C1165" s="3"/>
      <c r="D1165" s="4"/>
      <c r="E1165" s="4"/>
      <c r="F1165" s="12"/>
      <c r="G1165" s="240"/>
      <c r="H1165" s="206"/>
      <c r="I1165" s="206"/>
      <c r="J1165" s="206"/>
      <c r="K1165" s="206"/>
    </row>
    <row r="1166" spans="1:11" x14ac:dyDescent="0.25">
      <c r="A1166" s="2"/>
      <c r="B1166" s="6" t="str">
        <f>B57</f>
        <v>BILL NO. 2</v>
      </c>
      <c r="C1166" s="3"/>
      <c r="D1166" s="4"/>
      <c r="E1166" s="4"/>
      <c r="F1166" s="12"/>
      <c r="G1166" s="240"/>
      <c r="H1166" s="206"/>
      <c r="I1166" s="206"/>
      <c r="J1166" s="206"/>
      <c r="K1166" s="206"/>
    </row>
    <row r="1167" spans="1:11" x14ac:dyDescent="0.25">
      <c r="A1167" s="2"/>
      <c r="B1167" s="7" t="str">
        <f>B58</f>
        <v>LOW VOLTAGE INSTALLATION</v>
      </c>
      <c r="C1167" s="3"/>
      <c r="D1167" s="4"/>
      <c r="E1167" s="4"/>
      <c r="F1167" s="12"/>
      <c r="G1167" s="240">
        <f>G615</f>
        <v>0</v>
      </c>
      <c r="H1167" s="206"/>
      <c r="I1167" s="206"/>
      <c r="J1167" s="206"/>
      <c r="K1167" s="206"/>
    </row>
    <row r="1168" spans="1:11" x14ac:dyDescent="0.25">
      <c r="A1168" s="2"/>
      <c r="B1168" s="7"/>
      <c r="C1168" s="3"/>
      <c r="D1168" s="4"/>
      <c r="E1168" s="4"/>
      <c r="F1168" s="12"/>
      <c r="G1168" s="240"/>
      <c r="H1168" s="206"/>
      <c r="I1168" s="206"/>
      <c r="J1168" s="206"/>
      <c r="K1168" s="206"/>
    </row>
    <row r="1169" spans="1:11" x14ac:dyDescent="0.25">
      <c r="A1169" s="2"/>
      <c r="B1169" s="6" t="str">
        <f>B618</f>
        <v>BILL NO. 3</v>
      </c>
      <c r="C1169" s="3"/>
      <c r="D1169" s="4"/>
      <c r="E1169" s="4"/>
      <c r="F1169" s="12"/>
      <c r="G1169" s="240"/>
      <c r="H1169" s="206"/>
      <c r="I1169" s="206"/>
      <c r="J1169" s="206"/>
      <c r="K1169" s="206"/>
    </row>
    <row r="1170" spans="1:11" ht="24.75" x14ac:dyDescent="0.25">
      <c r="A1170" s="2"/>
      <c r="B1170" s="3" t="str">
        <f>B619</f>
        <v>MEDIUM VOLTAGE INSTALLATION</v>
      </c>
      <c r="C1170" s="3"/>
      <c r="D1170" s="4"/>
      <c r="E1170" s="4"/>
      <c r="F1170" s="12"/>
      <c r="G1170" s="310" t="s">
        <v>763</v>
      </c>
      <c r="H1170" s="206"/>
      <c r="I1170" s="206"/>
      <c r="J1170" s="206"/>
      <c r="K1170" s="206"/>
    </row>
    <row r="1171" spans="1:11" x14ac:dyDescent="0.25">
      <c r="A1171" s="2"/>
      <c r="B1171" s="7"/>
      <c r="C1171" s="3"/>
      <c r="D1171" s="4"/>
      <c r="E1171" s="4"/>
      <c r="F1171" s="12"/>
      <c r="G1171" s="240"/>
      <c r="H1171" s="206"/>
      <c r="I1171" s="206"/>
      <c r="J1171" s="206"/>
      <c r="K1171" s="206"/>
    </row>
    <row r="1172" spans="1:11" x14ac:dyDescent="0.25">
      <c r="A1172" s="2"/>
      <c r="B1172" s="6" t="str">
        <f>B631</f>
        <v>BILL NO. 4</v>
      </c>
      <c r="C1172" s="3"/>
      <c r="D1172" s="4"/>
      <c r="E1172" s="4"/>
      <c r="F1172" s="12"/>
      <c r="G1172" s="240"/>
      <c r="H1172" s="206"/>
      <c r="I1172" s="206"/>
      <c r="J1172" s="206"/>
      <c r="K1172" s="206"/>
    </row>
    <row r="1173" spans="1:11" x14ac:dyDescent="0.25">
      <c r="A1173" s="2"/>
      <c r="B1173" s="7" t="str">
        <f>B632</f>
        <v>POWER INSTALLATION FITTINGS AND ACCESSORIES</v>
      </c>
      <c r="C1173" s="3"/>
      <c r="D1173" s="4"/>
      <c r="E1173" s="4"/>
      <c r="F1173" s="12"/>
      <c r="G1173" s="240">
        <f>G774</f>
        <v>0</v>
      </c>
      <c r="H1173" s="206"/>
      <c r="I1173" s="206"/>
      <c r="J1173" s="206"/>
      <c r="K1173" s="206"/>
    </row>
    <row r="1174" spans="1:11" x14ac:dyDescent="0.25">
      <c r="A1174" s="2"/>
      <c r="B1174" s="7"/>
      <c r="C1174" s="3"/>
      <c r="D1174" s="4"/>
      <c r="E1174" s="4"/>
      <c r="F1174" s="12"/>
      <c r="G1174" s="240"/>
      <c r="H1174" s="206"/>
      <c r="I1174" s="206"/>
      <c r="J1174" s="206"/>
      <c r="K1174" s="206"/>
    </row>
    <row r="1175" spans="1:11" x14ac:dyDescent="0.25">
      <c r="A1175" s="2"/>
      <c r="B1175" s="6" t="str">
        <f>B777</f>
        <v>BILL NO. 5</v>
      </c>
      <c r="C1175" s="3"/>
      <c r="D1175" s="4"/>
      <c r="E1175" s="4"/>
      <c r="F1175" s="12"/>
      <c r="G1175" s="240"/>
      <c r="H1175" s="206"/>
      <c r="I1175" s="206"/>
      <c r="J1175" s="206"/>
      <c r="K1175" s="206"/>
    </row>
    <row r="1176" spans="1:11" x14ac:dyDescent="0.25">
      <c r="A1176" s="2"/>
      <c r="B1176" s="7" t="str">
        <f>B778</f>
        <v>LIGHTING INSTALLATION FITTINGS AND ACCESSORIES</v>
      </c>
      <c r="C1176" s="3"/>
      <c r="D1176" s="4"/>
      <c r="E1176" s="4"/>
      <c r="F1176" s="12"/>
      <c r="G1176" s="240">
        <f>G966</f>
        <v>0</v>
      </c>
      <c r="H1176" s="206"/>
      <c r="I1176" s="206"/>
      <c r="J1176" s="206"/>
      <c r="K1176" s="206"/>
    </row>
    <row r="1177" spans="1:11" x14ac:dyDescent="0.25">
      <c r="A1177" s="2"/>
      <c r="B1177" s="63"/>
      <c r="C1177" s="3"/>
      <c r="D1177" s="4"/>
      <c r="E1177" s="4"/>
      <c r="F1177" s="12"/>
      <c r="G1177" s="240"/>
      <c r="H1177" s="206"/>
      <c r="I1177" s="206"/>
      <c r="J1177" s="206"/>
      <c r="K1177" s="206"/>
    </row>
    <row r="1178" spans="1:11" x14ac:dyDescent="0.25">
      <c r="A1178" s="2"/>
      <c r="B1178" s="6" t="str">
        <f>B969</f>
        <v>BILL NO. 6</v>
      </c>
      <c r="C1178" s="3"/>
      <c r="D1178" s="4"/>
      <c r="E1178" s="4"/>
      <c r="F1178" s="12"/>
      <c r="G1178" s="240"/>
      <c r="H1178" s="206"/>
      <c r="I1178" s="206"/>
      <c r="J1178" s="206"/>
      <c r="K1178" s="206"/>
    </row>
    <row r="1179" spans="1:11" x14ac:dyDescent="0.25">
      <c r="A1179" s="2"/>
      <c r="B1179" s="7" t="str">
        <f>B970</f>
        <v>HVAC INSTALLATION</v>
      </c>
      <c r="C1179" s="3"/>
      <c r="D1179" s="4"/>
      <c r="E1179" s="4"/>
      <c r="F1179" s="12"/>
      <c r="G1179" s="240">
        <f>G1073</f>
        <v>0</v>
      </c>
      <c r="H1179" s="206"/>
      <c r="I1179" s="206"/>
      <c r="J1179" s="206"/>
      <c r="K1179" s="206"/>
    </row>
    <row r="1180" spans="1:11" x14ac:dyDescent="0.25">
      <c r="A1180" s="2"/>
      <c r="B1180" s="7"/>
      <c r="C1180" s="3"/>
      <c r="D1180" s="4"/>
      <c r="E1180" s="4"/>
      <c r="F1180" s="12"/>
      <c r="G1180" s="240"/>
      <c r="H1180" s="206"/>
      <c r="I1180" s="206"/>
      <c r="J1180" s="206"/>
      <c r="K1180" s="206"/>
    </row>
    <row r="1181" spans="1:11" x14ac:dyDescent="0.25">
      <c r="A1181" s="2"/>
      <c r="B1181" s="6" t="str">
        <f>B1076</f>
        <v>BILL NO. 7</v>
      </c>
      <c r="C1181" s="3"/>
      <c r="D1181" s="4"/>
      <c r="E1181" s="4"/>
      <c r="F1181" s="12"/>
      <c r="G1181" s="240"/>
      <c r="H1181" s="206"/>
      <c r="I1181" s="206"/>
      <c r="J1181" s="206"/>
      <c r="K1181" s="206"/>
    </row>
    <row r="1182" spans="1:11" x14ac:dyDescent="0.25">
      <c r="A1182" s="2"/>
      <c r="B1182" s="7" t="str">
        <f>B1077</f>
        <v>ELECTRONIC INSTALLATIONS</v>
      </c>
      <c r="C1182" s="3"/>
      <c r="D1182" s="4"/>
      <c r="E1182" s="4"/>
      <c r="F1182" s="12"/>
      <c r="G1182" s="240">
        <f>G1113</f>
        <v>0</v>
      </c>
      <c r="H1182" s="206"/>
      <c r="I1182" s="206"/>
      <c r="J1182" s="206"/>
      <c r="K1182" s="206"/>
    </row>
    <row r="1183" spans="1:11" x14ac:dyDescent="0.25">
      <c r="A1183" s="2"/>
      <c r="B1183" s="7"/>
      <c r="C1183" s="3"/>
      <c r="D1183" s="4"/>
      <c r="E1183" s="4"/>
      <c r="F1183" s="12"/>
      <c r="G1183" s="240"/>
      <c r="H1183" s="206"/>
      <c r="I1183" s="206"/>
      <c r="J1183" s="206"/>
      <c r="K1183" s="206"/>
    </row>
    <row r="1184" spans="1:11" x14ac:dyDescent="0.25">
      <c r="A1184" s="2"/>
      <c r="B1184" s="6" t="str">
        <f>B1116</f>
        <v>BILL NO. 8</v>
      </c>
      <c r="C1184" s="3"/>
      <c r="D1184" s="4"/>
      <c r="E1184" s="4"/>
      <c r="F1184" s="12"/>
      <c r="G1184" s="240"/>
      <c r="H1184" s="206"/>
      <c r="I1184" s="206"/>
      <c r="J1184" s="206"/>
      <c r="K1184" s="206"/>
    </row>
    <row r="1185" spans="1:69" x14ac:dyDescent="0.25">
      <c r="A1185" s="2"/>
      <c r="B1185" s="7" t="str">
        <f>B1117</f>
        <v>UPS</v>
      </c>
      <c r="C1185" s="3"/>
      <c r="D1185" s="4"/>
      <c r="E1185" s="4"/>
      <c r="F1185" s="12"/>
      <c r="G1185" s="240">
        <f>G1144</f>
        <v>0</v>
      </c>
      <c r="H1185" s="206"/>
      <c r="I1185" s="206"/>
      <c r="J1185" s="206"/>
      <c r="K1185" s="206"/>
    </row>
    <row r="1186" spans="1:69" x14ac:dyDescent="0.25">
      <c r="A1186" s="2"/>
      <c r="B1186" s="7"/>
      <c r="C1186" s="3"/>
      <c r="D1186" s="4"/>
      <c r="E1186" s="4"/>
      <c r="F1186" s="12"/>
      <c r="G1186" s="240"/>
      <c r="H1186" s="206"/>
      <c r="I1186" s="206"/>
      <c r="J1186" s="206"/>
      <c r="K1186" s="206"/>
    </row>
    <row r="1187" spans="1:69" x14ac:dyDescent="0.25">
      <c r="A1187" s="2"/>
      <c r="B1187" s="6" t="str">
        <f>B1147</f>
        <v>BILL NO. 9</v>
      </c>
      <c r="C1187" s="3"/>
      <c r="D1187" s="4"/>
      <c r="E1187" s="4"/>
      <c r="F1187" s="12"/>
      <c r="G1187" s="240"/>
      <c r="H1187" s="206"/>
      <c r="I1187" s="206"/>
      <c r="J1187" s="206"/>
      <c r="K1187" s="206"/>
    </row>
    <row r="1188" spans="1:69" x14ac:dyDescent="0.25">
      <c r="A1188" s="2"/>
      <c r="B1188" s="7" t="str">
        <f>B1148</f>
        <v>PC SUMS</v>
      </c>
      <c r="C1188" s="3"/>
      <c r="D1188" s="4"/>
      <c r="E1188" s="4"/>
      <c r="F1188" s="12"/>
      <c r="G1188" s="240">
        <f>G1158</f>
        <v>0</v>
      </c>
      <c r="H1188" s="206"/>
      <c r="I1188" s="206"/>
      <c r="J1188" s="206"/>
      <c r="K1188" s="206"/>
    </row>
    <row r="1189" spans="1:69" x14ac:dyDescent="0.25">
      <c r="A1189" s="2"/>
      <c r="B1189" s="7"/>
      <c r="C1189" s="3"/>
      <c r="D1189" s="4"/>
      <c r="E1189" s="4"/>
      <c r="F1189" s="12"/>
      <c r="G1189" s="240"/>
      <c r="H1189" s="206"/>
      <c r="I1189" s="206"/>
      <c r="J1189" s="206"/>
      <c r="K1189" s="206"/>
    </row>
    <row r="1190" spans="1:69" ht="24.75" x14ac:dyDescent="0.25">
      <c r="A1190" s="2"/>
      <c r="B1190" s="6" t="s">
        <v>87</v>
      </c>
      <c r="C1190" s="3"/>
      <c r="D1190" s="4"/>
      <c r="E1190" s="4"/>
      <c r="F1190" s="12"/>
      <c r="G1190" s="311"/>
      <c r="H1190" s="206"/>
      <c r="I1190" s="206"/>
      <c r="J1190" s="206"/>
      <c r="K1190" s="206"/>
    </row>
    <row r="1191" spans="1:69" x14ac:dyDescent="0.25">
      <c r="A1191" s="2"/>
      <c r="B1191" s="6"/>
      <c r="C1191" s="3"/>
      <c r="D1191" s="4"/>
      <c r="E1191" s="4"/>
      <c r="F1191" s="12"/>
      <c r="G1191" s="311"/>
      <c r="H1191" s="206"/>
      <c r="I1191" s="206"/>
      <c r="J1191" s="206"/>
      <c r="K1191" s="206"/>
    </row>
    <row r="1192" spans="1:69" x14ac:dyDescent="0.25">
      <c r="A1192" s="2"/>
      <c r="B1192" s="6"/>
      <c r="C1192" s="3"/>
      <c r="D1192" s="4"/>
      <c r="E1192" s="4"/>
      <c r="F1192" s="12"/>
      <c r="G1192" s="311"/>
      <c r="H1192" s="206"/>
      <c r="I1192" s="206"/>
      <c r="J1192" s="206"/>
      <c r="K1192" s="206"/>
    </row>
    <row r="1193" spans="1:69" s="55" customFormat="1" x14ac:dyDescent="0.2">
      <c r="A1193" s="2"/>
      <c r="B1193" s="6"/>
      <c r="C1193" s="3"/>
      <c r="D1193" s="4"/>
      <c r="E1193" s="4"/>
      <c r="F1193" s="12"/>
      <c r="G1193" s="311"/>
      <c r="H1193" s="206"/>
      <c r="I1193" s="206"/>
      <c r="J1193" s="206"/>
      <c r="K1193" s="206"/>
      <c r="L1193" s="80"/>
      <c r="M1193" s="62"/>
      <c r="N1193" s="62"/>
      <c r="O1193" s="62"/>
      <c r="P1193" s="62"/>
      <c r="Q1193" s="62"/>
      <c r="R1193" s="62"/>
      <c r="S1193" s="62"/>
      <c r="T1193" s="62"/>
      <c r="U1193" s="62"/>
      <c r="V1193" s="62"/>
      <c r="W1193" s="62"/>
      <c r="X1193" s="62"/>
      <c r="Y1193" s="62"/>
      <c r="Z1193" s="62"/>
      <c r="AA1193" s="62"/>
      <c r="AB1193" s="62"/>
      <c r="AC1193" s="62"/>
      <c r="AD1193" s="62"/>
      <c r="AE1193" s="62"/>
      <c r="AF1193" s="62"/>
      <c r="AG1193" s="62"/>
      <c r="AH1193" s="62"/>
      <c r="AI1193" s="62"/>
      <c r="AJ1193" s="62"/>
      <c r="AK1193" s="62"/>
      <c r="AL1193" s="62"/>
      <c r="AM1193" s="62"/>
      <c r="AN1193" s="62"/>
      <c r="AO1193" s="62"/>
      <c r="AP1193" s="62"/>
      <c r="AQ1193" s="62"/>
      <c r="AR1193" s="62"/>
      <c r="AS1193" s="62"/>
      <c r="AT1193" s="62"/>
      <c r="AU1193" s="62"/>
      <c r="AV1193" s="62"/>
      <c r="AW1193" s="62"/>
      <c r="AX1193" s="62"/>
      <c r="AY1193" s="62"/>
      <c r="AZ1193" s="62"/>
      <c r="BA1193" s="62"/>
      <c r="BB1193" s="62"/>
      <c r="BC1193" s="62"/>
      <c r="BD1193" s="62"/>
      <c r="BE1193" s="62"/>
      <c r="BF1193" s="62"/>
      <c r="BG1193" s="62"/>
      <c r="BH1193" s="62"/>
      <c r="BI1193" s="62"/>
      <c r="BJ1193" s="62"/>
      <c r="BK1193" s="62"/>
      <c r="BL1193" s="62"/>
      <c r="BM1193" s="62"/>
      <c r="BN1193" s="62"/>
      <c r="BO1193" s="62"/>
      <c r="BP1193" s="62"/>
      <c r="BQ1193" s="62"/>
    </row>
    <row r="1194" spans="1:69" s="55" customFormat="1" ht="15.75" thickBot="1" x14ac:dyDescent="0.25">
      <c r="A1194" s="184"/>
      <c r="B1194" s="264"/>
      <c r="C1194" s="122"/>
      <c r="D1194" s="123"/>
      <c r="E1194" s="123"/>
      <c r="F1194" s="128"/>
      <c r="G1194" s="312"/>
      <c r="H1194" s="207"/>
      <c r="I1194" s="207"/>
      <c r="J1194" s="207"/>
      <c r="K1194" s="207"/>
      <c r="L1194" s="80"/>
      <c r="M1194" s="62"/>
      <c r="N1194" s="62"/>
      <c r="O1194" s="62"/>
      <c r="P1194" s="62"/>
      <c r="Q1194" s="62"/>
      <c r="R1194" s="62"/>
      <c r="S1194" s="62"/>
      <c r="T1194" s="62"/>
      <c r="U1194" s="62"/>
      <c r="V1194" s="62"/>
      <c r="W1194" s="62"/>
      <c r="X1194" s="62"/>
      <c r="Y1194" s="62"/>
      <c r="Z1194" s="62"/>
      <c r="AA1194" s="62"/>
      <c r="AB1194" s="62"/>
      <c r="AC1194" s="62"/>
      <c r="AD1194" s="62"/>
      <c r="AE1194" s="62"/>
      <c r="AF1194" s="62"/>
      <c r="AG1194" s="62"/>
      <c r="AH1194" s="62"/>
      <c r="AI1194" s="62"/>
      <c r="AJ1194" s="62"/>
      <c r="AK1194" s="62"/>
      <c r="AL1194" s="62"/>
      <c r="AM1194" s="62"/>
      <c r="AN1194" s="62"/>
      <c r="AO1194" s="62"/>
      <c r="AP1194" s="62"/>
      <c r="AQ1194" s="62"/>
      <c r="AR1194" s="62"/>
      <c r="AS1194" s="62"/>
      <c r="AT1194" s="62"/>
      <c r="AU1194" s="62"/>
      <c r="AV1194" s="62"/>
      <c r="AW1194" s="62"/>
      <c r="AX1194" s="62"/>
      <c r="AY1194" s="62"/>
      <c r="AZ1194" s="62"/>
      <c r="BA1194" s="62"/>
      <c r="BB1194" s="62"/>
      <c r="BC1194" s="62"/>
      <c r="BD1194" s="62"/>
      <c r="BE1194" s="62"/>
      <c r="BF1194" s="62"/>
      <c r="BG1194" s="62"/>
      <c r="BH1194" s="62"/>
      <c r="BI1194" s="62"/>
      <c r="BJ1194" s="62"/>
      <c r="BK1194" s="62"/>
      <c r="BL1194" s="62"/>
      <c r="BM1194" s="62"/>
      <c r="BN1194" s="62"/>
      <c r="BO1194" s="62"/>
      <c r="BP1194" s="62"/>
      <c r="BQ1194" s="62"/>
    </row>
    <row r="1195" spans="1:69" s="55" customFormat="1" x14ac:dyDescent="0.2">
      <c r="A1195" s="251"/>
      <c r="B1195" s="265"/>
      <c r="C1195" s="234"/>
      <c r="D1195" s="235"/>
      <c r="E1195" s="235"/>
      <c r="F1195" s="253"/>
      <c r="G1195" s="313"/>
      <c r="H1195" s="266"/>
      <c r="I1195" s="266"/>
      <c r="J1195" s="266"/>
      <c r="K1195" s="266"/>
      <c r="L1195" s="80"/>
      <c r="M1195" s="62"/>
      <c r="N1195" s="62"/>
      <c r="O1195" s="62"/>
      <c r="P1195" s="62"/>
      <c r="Q1195" s="62"/>
      <c r="R1195" s="62"/>
      <c r="S1195" s="62"/>
      <c r="T1195" s="62"/>
      <c r="U1195" s="62"/>
      <c r="V1195" s="62"/>
      <c r="W1195" s="62"/>
      <c r="X1195" s="62"/>
      <c r="Y1195" s="62"/>
      <c r="Z1195" s="62"/>
      <c r="AA1195" s="62"/>
      <c r="AB1195" s="62"/>
      <c r="AC1195" s="62"/>
      <c r="AD1195" s="62"/>
      <c r="AE1195" s="62"/>
      <c r="AF1195" s="62"/>
      <c r="AG1195" s="62"/>
      <c r="AH1195" s="62"/>
      <c r="AI1195" s="62"/>
      <c r="AJ1195" s="62"/>
      <c r="AK1195" s="62"/>
      <c r="AL1195" s="62"/>
      <c r="AM1195" s="62"/>
      <c r="AN1195" s="62"/>
      <c r="AO1195" s="62"/>
      <c r="AP1195" s="62"/>
      <c r="AQ1195" s="62"/>
      <c r="AR1195" s="62"/>
      <c r="AS1195" s="62"/>
      <c r="AT1195" s="62"/>
      <c r="AU1195" s="62"/>
      <c r="AV1195" s="62"/>
      <c r="AW1195" s="62"/>
      <c r="AX1195" s="62"/>
      <c r="AY1195" s="62"/>
      <c r="AZ1195" s="62"/>
      <c r="BA1195" s="62"/>
      <c r="BB1195" s="62"/>
      <c r="BC1195" s="62"/>
      <c r="BD1195" s="62"/>
      <c r="BE1195" s="62"/>
      <c r="BF1195" s="62"/>
      <c r="BG1195" s="62"/>
      <c r="BH1195" s="62"/>
      <c r="BI1195" s="62"/>
      <c r="BJ1195" s="62"/>
      <c r="BK1195" s="62"/>
      <c r="BL1195" s="62"/>
      <c r="BM1195" s="62"/>
      <c r="BN1195" s="62"/>
      <c r="BO1195" s="62"/>
      <c r="BP1195" s="62"/>
      <c r="BQ1195" s="62"/>
    </row>
    <row r="1196" spans="1:69" s="55" customFormat="1" ht="30" customHeight="1" x14ac:dyDescent="0.2">
      <c r="A1196" s="2"/>
      <c r="B1196" s="6" t="s">
        <v>875</v>
      </c>
      <c r="C1196" s="3"/>
      <c r="D1196" s="4"/>
      <c r="E1196" s="4"/>
      <c r="F1196" s="12"/>
      <c r="G1196" s="345">
        <f>SUM(G1159:G1195)</f>
        <v>0</v>
      </c>
      <c r="H1196" s="206"/>
      <c r="I1196" s="206"/>
      <c r="J1196" s="206"/>
      <c r="K1196" s="206"/>
      <c r="L1196" s="80"/>
      <c r="M1196" s="62"/>
      <c r="N1196" s="62"/>
      <c r="O1196" s="62"/>
      <c r="P1196" s="62"/>
      <c r="Q1196" s="62"/>
      <c r="R1196" s="62"/>
      <c r="S1196" s="62"/>
      <c r="T1196" s="62"/>
      <c r="U1196" s="62"/>
      <c r="V1196" s="62"/>
      <c r="W1196" s="62"/>
      <c r="X1196" s="62"/>
      <c r="Y1196" s="62"/>
      <c r="Z1196" s="62"/>
      <c r="AA1196" s="62"/>
      <c r="AB1196" s="62"/>
      <c r="AC1196" s="62"/>
      <c r="AD1196" s="62"/>
      <c r="AE1196" s="62"/>
      <c r="AF1196" s="62"/>
      <c r="AG1196" s="62"/>
      <c r="AH1196" s="62"/>
      <c r="AI1196" s="62"/>
      <c r="AJ1196" s="62"/>
      <c r="AK1196" s="62"/>
      <c r="AL1196" s="62"/>
      <c r="AM1196" s="62"/>
      <c r="AN1196" s="62"/>
      <c r="AO1196" s="62"/>
      <c r="AP1196" s="62"/>
      <c r="AQ1196" s="62"/>
      <c r="AR1196" s="62"/>
      <c r="AS1196" s="62"/>
      <c r="AT1196" s="62"/>
      <c r="AU1196" s="62"/>
      <c r="AV1196" s="62"/>
      <c r="AW1196" s="62"/>
      <c r="AX1196" s="62"/>
      <c r="AY1196" s="62"/>
      <c r="AZ1196" s="62"/>
      <c r="BA1196" s="62"/>
      <c r="BB1196" s="62"/>
      <c r="BC1196" s="62"/>
      <c r="BD1196" s="62"/>
      <c r="BE1196" s="62"/>
      <c r="BF1196" s="62"/>
      <c r="BG1196" s="62"/>
      <c r="BH1196" s="62"/>
      <c r="BI1196" s="62"/>
      <c r="BJ1196" s="62"/>
      <c r="BK1196" s="62"/>
      <c r="BL1196" s="62"/>
      <c r="BM1196" s="62"/>
      <c r="BN1196" s="62"/>
      <c r="BO1196" s="62"/>
      <c r="BP1196" s="62"/>
      <c r="BQ1196" s="62"/>
    </row>
    <row r="1197" spans="1:69" s="55" customFormat="1" ht="15.75" thickBot="1" x14ac:dyDescent="0.25">
      <c r="A1197" s="242"/>
      <c r="B1197" s="315"/>
      <c r="C1197" s="259"/>
      <c r="D1197" s="260"/>
      <c r="E1197" s="260"/>
      <c r="F1197" s="262"/>
      <c r="G1197" s="263"/>
      <c r="H1197" s="206"/>
      <c r="I1197" s="206"/>
      <c r="J1197" s="206"/>
      <c r="K1197" s="206"/>
      <c r="L1197" s="80"/>
      <c r="M1197" s="62"/>
      <c r="N1197" s="62"/>
      <c r="O1197" s="62"/>
      <c r="P1197" s="62"/>
      <c r="Q1197" s="62"/>
      <c r="R1197" s="62"/>
      <c r="S1197" s="62"/>
      <c r="T1197" s="62"/>
      <c r="U1197" s="62"/>
      <c r="V1197" s="62"/>
      <c r="W1197" s="62"/>
      <c r="X1197" s="62"/>
      <c r="Y1197" s="62"/>
      <c r="Z1197" s="62"/>
      <c r="AA1197" s="62"/>
      <c r="AB1197" s="62"/>
      <c r="AC1197" s="62"/>
      <c r="AD1197" s="62"/>
      <c r="AE1197" s="62"/>
      <c r="AF1197" s="62"/>
      <c r="AG1197" s="62"/>
      <c r="AH1197" s="62"/>
      <c r="AI1197" s="62"/>
      <c r="AJ1197" s="62"/>
      <c r="AK1197" s="62"/>
      <c r="AL1197" s="62"/>
      <c r="AM1197" s="62"/>
      <c r="AN1197" s="62"/>
      <c r="AO1197" s="62"/>
      <c r="AP1197" s="62"/>
      <c r="AQ1197" s="62"/>
      <c r="AR1197" s="62"/>
      <c r="AS1197" s="62"/>
      <c r="AT1197" s="62"/>
      <c r="AU1197" s="62"/>
      <c r="AV1197" s="62"/>
      <c r="AW1197" s="62"/>
      <c r="AX1197" s="62"/>
      <c r="AY1197" s="62"/>
      <c r="AZ1197" s="62"/>
      <c r="BA1197" s="62"/>
      <c r="BB1197" s="62"/>
      <c r="BC1197" s="62"/>
      <c r="BD1197" s="62"/>
      <c r="BE1197" s="62"/>
      <c r="BF1197" s="62"/>
      <c r="BG1197" s="62"/>
      <c r="BH1197" s="62"/>
      <c r="BI1197" s="62"/>
      <c r="BJ1197" s="62"/>
      <c r="BK1197" s="62"/>
      <c r="BL1197" s="62"/>
      <c r="BM1197" s="62"/>
      <c r="BN1197" s="62"/>
      <c r="BO1197" s="62"/>
      <c r="BP1197" s="62"/>
      <c r="BQ1197" s="62"/>
    </row>
  </sheetData>
  <phoneticPr fontId="14" type="noConversion"/>
  <printOptions horizontalCentered="1"/>
  <pageMargins left="0.70866141732283472" right="0.70866141732283472" top="0.74803149606299213" bottom="0.74803149606299213" header="0.31496062992125984" footer="0.31496062992125984"/>
  <pageSetup paperSize="9" scale="55" fitToHeight="0" orientation="portrait" r:id="rId1"/>
  <headerFooter>
    <oddHeader>&amp;C&amp;A</oddHeader>
    <oddFooter>&amp;CPage &amp;P of &amp;N</oddFooter>
  </headerFooter>
  <rowBreaks count="9" manualBreakCount="9">
    <brk id="55" max="6" man="1"/>
    <brk id="629" max="6" man="1"/>
    <brk id="714" max="6" man="1"/>
    <brk id="775" max="6" man="1"/>
    <brk id="897" max="6" man="1"/>
    <brk id="967" max="6" man="1"/>
    <brk id="1050" max="6" man="1"/>
    <brk id="1114" max="6" man="1"/>
    <brk id="1159"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69EA8-1BE4-4818-8412-B60B6398754F}">
  <sheetPr>
    <pageSetUpPr fitToPage="1"/>
  </sheetPr>
  <dimension ref="A1:BQ496"/>
  <sheetViews>
    <sheetView view="pageBreakPreview" zoomScale="85" zoomScaleNormal="100" zoomScaleSheetLayoutView="85" workbookViewId="0">
      <pane ySplit="6" topLeftCell="A7" activePane="bottomLeft" state="frozen"/>
      <selection pane="bottomLeft" activeCell="P404" sqref="P404"/>
    </sheetView>
  </sheetViews>
  <sheetFormatPr defaultRowHeight="15" x14ac:dyDescent="0.25"/>
  <cols>
    <col min="1" max="1" width="11.28515625" customWidth="1"/>
    <col min="2" max="2" width="104.85546875" customWidth="1"/>
    <col min="3" max="4" width="9.140625" bestFit="1" customWidth="1"/>
    <col min="5" max="5" width="12.5703125" customWidth="1"/>
    <col min="6" max="6" width="12.5703125" bestFit="1" customWidth="1"/>
    <col min="7" max="7" width="16.42578125" style="34" customWidth="1"/>
    <col min="8" max="8" width="14.5703125" style="62" hidden="1" customWidth="1"/>
    <col min="9" max="9" width="14.7109375" style="62" hidden="1" customWidth="1"/>
    <col min="10" max="10" width="13.5703125" style="62" hidden="1" customWidth="1"/>
    <col min="11" max="11" width="12.5703125" style="62" hidden="1" customWidth="1"/>
    <col min="12" max="12" width="4.85546875" style="80" customWidth="1"/>
    <col min="13" max="13" width="4.7109375" style="62" customWidth="1"/>
    <col min="14" max="19" width="4.42578125" style="62" customWidth="1"/>
    <col min="20" max="20" width="5.140625" style="62" customWidth="1"/>
    <col min="21" max="21" width="4.140625" style="62" customWidth="1"/>
    <col min="22" max="22" width="4.7109375" style="62" customWidth="1"/>
    <col min="23" max="23" width="4.85546875" style="62" customWidth="1"/>
    <col min="24" max="24" width="5.28515625" style="62" customWidth="1"/>
    <col min="25" max="69" width="9.140625" style="62"/>
  </cols>
  <sheetData>
    <row r="1" spans="1:11" x14ac:dyDescent="0.25">
      <c r="A1" s="193" t="s">
        <v>433</v>
      </c>
      <c r="B1" s="194"/>
      <c r="C1" s="194"/>
      <c r="D1" s="194"/>
      <c r="E1" s="194"/>
      <c r="F1" s="194"/>
      <c r="G1" s="317"/>
      <c r="H1" s="195"/>
      <c r="I1" s="195"/>
      <c r="J1" s="195"/>
      <c r="K1" s="196"/>
    </row>
    <row r="2" spans="1:11" x14ac:dyDescent="0.25">
      <c r="A2" s="197" t="s">
        <v>862</v>
      </c>
      <c r="B2" s="318"/>
      <c r="C2" s="318"/>
      <c r="D2" s="318"/>
      <c r="E2" s="318"/>
      <c r="F2" s="318"/>
      <c r="G2" s="319"/>
      <c r="H2" s="192"/>
      <c r="I2" s="192"/>
      <c r="J2" s="192"/>
      <c r="K2" s="198"/>
    </row>
    <row r="3" spans="1:11" x14ac:dyDescent="0.25">
      <c r="A3" s="197" t="s">
        <v>863</v>
      </c>
      <c r="B3" s="318"/>
      <c r="C3" s="318"/>
      <c r="D3" s="318"/>
      <c r="E3" s="318"/>
      <c r="F3" s="318"/>
      <c r="G3" s="319"/>
      <c r="H3" s="192"/>
      <c r="I3" s="192"/>
      <c r="J3" s="192"/>
      <c r="K3" s="198"/>
    </row>
    <row r="4" spans="1:11" ht="15.75" thickBot="1" x14ac:dyDescent="0.3">
      <c r="A4" s="199" t="s">
        <v>434</v>
      </c>
      <c r="B4" s="200"/>
      <c r="C4" s="200"/>
      <c r="D4" s="200"/>
      <c r="E4" s="200"/>
      <c r="F4" s="200"/>
      <c r="G4" s="320"/>
      <c r="H4" s="192"/>
      <c r="I4" s="192"/>
      <c r="J4" s="192"/>
      <c r="K4" s="198"/>
    </row>
    <row r="5" spans="1:11" ht="15.75" thickBot="1" x14ac:dyDescent="0.3">
      <c r="A5" s="199"/>
      <c r="B5" s="200"/>
      <c r="C5" s="200"/>
      <c r="D5" s="200"/>
      <c r="E5" s="200"/>
      <c r="F5" s="200"/>
      <c r="G5" s="320"/>
      <c r="H5" s="201" t="s">
        <v>532</v>
      </c>
      <c r="I5" s="201" t="s">
        <v>533</v>
      </c>
      <c r="J5" s="201" t="s">
        <v>534</v>
      </c>
      <c r="K5" s="201" t="s">
        <v>535</v>
      </c>
    </row>
    <row r="6" spans="1:11" ht="15.75" thickBot="1" x14ac:dyDescent="0.3">
      <c r="A6" s="44" t="s">
        <v>0</v>
      </c>
      <c r="B6" s="45" t="s">
        <v>1</v>
      </c>
      <c r="C6" s="46"/>
      <c r="D6" s="46" t="s">
        <v>2</v>
      </c>
      <c r="E6" s="47" t="s">
        <v>3</v>
      </c>
      <c r="F6" s="48" t="s">
        <v>4</v>
      </c>
      <c r="G6" s="321" t="s">
        <v>5</v>
      </c>
      <c r="H6" s="202" t="s">
        <v>3</v>
      </c>
      <c r="I6" s="202" t="s">
        <v>3</v>
      </c>
      <c r="J6" s="202" t="s">
        <v>3</v>
      </c>
      <c r="K6" s="202" t="s">
        <v>3</v>
      </c>
    </row>
    <row r="7" spans="1:11" ht="15.75" thickBot="1" x14ac:dyDescent="0.3">
      <c r="A7" s="38"/>
      <c r="B7" s="39"/>
      <c r="C7" s="40"/>
      <c r="D7" s="41"/>
      <c r="E7" s="42"/>
      <c r="F7" s="43"/>
      <c r="G7" s="334"/>
      <c r="H7" s="203"/>
      <c r="I7" s="203"/>
      <c r="J7" s="203"/>
      <c r="K7" s="203"/>
    </row>
    <row r="8" spans="1:11" x14ac:dyDescent="0.25">
      <c r="A8" s="288" t="s">
        <v>114</v>
      </c>
      <c r="B8" s="37" t="s">
        <v>6</v>
      </c>
      <c r="C8" s="87"/>
      <c r="D8" s="88"/>
      <c r="E8" s="88"/>
      <c r="F8" s="89"/>
      <c r="G8" s="296"/>
      <c r="H8" s="201"/>
      <c r="I8" s="201"/>
      <c r="J8" s="201"/>
      <c r="K8" s="201"/>
    </row>
    <row r="9" spans="1:11" ht="15.75" thickBot="1" x14ac:dyDescent="0.3">
      <c r="A9" s="168"/>
      <c r="B9" s="169" t="s">
        <v>93</v>
      </c>
      <c r="C9" s="170"/>
      <c r="D9" s="171"/>
      <c r="E9" s="171"/>
      <c r="F9" s="172"/>
      <c r="G9" s="297"/>
      <c r="H9" s="204"/>
      <c r="I9" s="204"/>
      <c r="J9" s="204"/>
      <c r="K9" s="204"/>
    </row>
    <row r="10" spans="1:11" x14ac:dyDescent="0.25">
      <c r="A10" s="107"/>
      <c r="B10" s="161"/>
      <c r="C10" s="109"/>
      <c r="D10" s="110"/>
      <c r="E10" s="110"/>
      <c r="F10" s="142"/>
      <c r="G10" s="298"/>
      <c r="H10" s="205"/>
      <c r="I10" s="205"/>
      <c r="J10" s="205"/>
      <c r="K10" s="205"/>
    </row>
    <row r="11" spans="1:11" x14ac:dyDescent="0.25">
      <c r="A11" s="2"/>
      <c r="B11" s="5" t="s">
        <v>100</v>
      </c>
      <c r="C11" s="3"/>
      <c r="D11" s="4"/>
      <c r="E11" s="4"/>
      <c r="F11" s="1"/>
      <c r="G11" s="255"/>
      <c r="H11" s="206"/>
      <c r="I11" s="206"/>
      <c r="J11" s="206"/>
      <c r="K11" s="206"/>
    </row>
    <row r="12" spans="1:11" ht="24.75" x14ac:dyDescent="0.25">
      <c r="A12" s="2"/>
      <c r="B12" s="6" t="s">
        <v>7</v>
      </c>
      <c r="C12" s="3"/>
      <c r="D12" s="4"/>
      <c r="E12" s="4"/>
      <c r="F12" s="1"/>
      <c r="G12" s="255"/>
      <c r="H12" s="206"/>
      <c r="I12" s="206"/>
      <c r="J12" s="206"/>
      <c r="K12" s="206"/>
    </row>
    <row r="13" spans="1:11" x14ac:dyDescent="0.25">
      <c r="A13" s="2"/>
      <c r="B13" s="7"/>
      <c r="C13" s="3"/>
      <c r="D13" s="4"/>
      <c r="E13" s="4"/>
      <c r="F13" s="1"/>
      <c r="G13" s="255"/>
      <c r="H13" s="206"/>
      <c r="I13" s="206"/>
      <c r="J13" s="206"/>
      <c r="K13" s="206"/>
    </row>
    <row r="14" spans="1:11" x14ac:dyDescent="0.25">
      <c r="A14" s="51" t="s">
        <v>115</v>
      </c>
      <c r="B14" s="7" t="s">
        <v>101</v>
      </c>
      <c r="C14" s="3"/>
      <c r="D14" s="4" t="s">
        <v>8</v>
      </c>
      <c r="E14" s="4">
        <v>1</v>
      </c>
      <c r="F14" s="1"/>
      <c r="G14" s="240">
        <f>IF(E14=0,"Rate Only",E14*F14)</f>
        <v>0</v>
      </c>
      <c r="H14" s="206"/>
      <c r="I14" s="206"/>
      <c r="J14" s="206"/>
      <c r="K14" s="206"/>
    </row>
    <row r="15" spans="1:11" x14ac:dyDescent="0.25">
      <c r="A15" s="51"/>
      <c r="B15" s="7"/>
      <c r="C15" s="3"/>
      <c r="D15" s="4"/>
      <c r="E15" s="4"/>
      <c r="F15" s="1"/>
      <c r="G15" s="255"/>
      <c r="H15" s="206"/>
      <c r="I15" s="206"/>
      <c r="J15" s="206"/>
      <c r="K15" s="206"/>
    </row>
    <row r="16" spans="1:11" x14ac:dyDescent="0.25">
      <c r="A16" s="84" t="s">
        <v>116</v>
      </c>
      <c r="B16" s="17" t="s">
        <v>102</v>
      </c>
      <c r="C16" s="19"/>
      <c r="D16" s="20" t="s">
        <v>8</v>
      </c>
      <c r="E16" s="20">
        <v>1</v>
      </c>
      <c r="F16" s="85"/>
      <c r="G16" s="240">
        <f>IF(E16=0,"Rate Only",E16*F16)</f>
        <v>0</v>
      </c>
      <c r="H16" s="206"/>
      <c r="I16" s="206"/>
      <c r="J16" s="206"/>
      <c r="K16" s="206"/>
    </row>
    <row r="17" spans="1:11" x14ac:dyDescent="0.25">
      <c r="A17" s="51"/>
      <c r="B17" s="7"/>
      <c r="C17" s="3"/>
      <c r="D17" s="4"/>
      <c r="E17" s="4"/>
      <c r="F17" s="1"/>
      <c r="G17" s="255"/>
      <c r="H17" s="206"/>
      <c r="I17" s="206"/>
      <c r="J17" s="206"/>
      <c r="K17" s="206"/>
    </row>
    <row r="18" spans="1:11" x14ac:dyDescent="0.25">
      <c r="A18" s="51" t="s">
        <v>117</v>
      </c>
      <c r="B18" s="7" t="s">
        <v>9</v>
      </c>
      <c r="C18" s="3"/>
      <c r="D18" s="4" t="s">
        <v>8</v>
      </c>
      <c r="E18" s="4">
        <v>1</v>
      </c>
      <c r="F18" s="1"/>
      <c r="G18" s="240">
        <f>IF(E18=0,"Rate Only",E18*F18)</f>
        <v>0</v>
      </c>
      <c r="H18" s="206"/>
      <c r="I18" s="206"/>
      <c r="J18" s="206"/>
      <c r="K18" s="206"/>
    </row>
    <row r="19" spans="1:11" x14ac:dyDescent="0.25">
      <c r="A19" s="51"/>
      <c r="B19" s="7"/>
      <c r="C19" s="3"/>
      <c r="D19" s="4"/>
      <c r="E19" s="4"/>
      <c r="F19" s="1"/>
      <c r="G19" s="255"/>
      <c r="H19" s="206"/>
      <c r="I19" s="206"/>
      <c r="J19" s="206"/>
      <c r="K19" s="206"/>
    </row>
    <row r="20" spans="1:11" x14ac:dyDescent="0.25">
      <c r="A20" s="51" t="s">
        <v>118</v>
      </c>
      <c r="B20" s="7" t="s">
        <v>10</v>
      </c>
      <c r="C20" s="3"/>
      <c r="D20" s="4" t="s">
        <v>8</v>
      </c>
      <c r="E20" s="4">
        <v>1</v>
      </c>
      <c r="F20" s="1"/>
      <c r="G20" s="240">
        <f>IF(E20=0,"Rate Only",E20*F20)</f>
        <v>0</v>
      </c>
      <c r="H20" s="206"/>
      <c r="I20" s="206"/>
      <c r="J20" s="206"/>
      <c r="K20" s="206"/>
    </row>
    <row r="21" spans="1:11" x14ac:dyDescent="0.25">
      <c r="A21" s="51"/>
      <c r="B21" s="7"/>
      <c r="C21" s="3"/>
      <c r="D21" s="4"/>
      <c r="E21" s="4"/>
      <c r="F21" s="1"/>
      <c r="G21" s="255"/>
      <c r="H21" s="206"/>
      <c r="I21" s="206"/>
      <c r="J21" s="206"/>
      <c r="K21" s="206"/>
    </row>
    <row r="22" spans="1:11" x14ac:dyDescent="0.25">
      <c r="A22" s="51" t="s">
        <v>119</v>
      </c>
      <c r="B22" s="7" t="s">
        <v>11</v>
      </c>
      <c r="C22" s="3"/>
      <c r="D22" s="4" t="s">
        <v>8</v>
      </c>
      <c r="E22" s="4">
        <v>1</v>
      </c>
      <c r="F22" s="1"/>
      <c r="G22" s="240">
        <f>IF(E22=0,"Rate Only",E22*F22)</f>
        <v>0</v>
      </c>
      <c r="H22" s="206"/>
      <c r="I22" s="206"/>
      <c r="J22" s="206"/>
      <c r="K22" s="206"/>
    </row>
    <row r="23" spans="1:11" x14ac:dyDescent="0.25">
      <c r="A23" s="51"/>
      <c r="B23" s="7"/>
      <c r="C23" s="3"/>
      <c r="D23" s="4"/>
      <c r="E23" s="4"/>
      <c r="F23" s="1"/>
      <c r="G23" s="255"/>
      <c r="H23" s="206"/>
      <c r="I23" s="206"/>
      <c r="J23" s="206"/>
      <c r="K23" s="206"/>
    </row>
    <row r="24" spans="1:11" x14ac:dyDescent="0.25">
      <c r="A24" s="51" t="s">
        <v>120</v>
      </c>
      <c r="B24" s="226" t="s">
        <v>103</v>
      </c>
      <c r="C24" s="3"/>
      <c r="D24" s="4" t="s">
        <v>8</v>
      </c>
      <c r="E24" s="4">
        <v>1</v>
      </c>
      <c r="F24" s="1"/>
      <c r="G24" s="240">
        <f>IF(E24=0,"Rate Only",E24*F24)</f>
        <v>0</v>
      </c>
      <c r="H24" s="206"/>
      <c r="I24" s="206"/>
      <c r="J24" s="206"/>
      <c r="K24" s="206"/>
    </row>
    <row r="25" spans="1:11" x14ac:dyDescent="0.25">
      <c r="A25" s="51"/>
      <c r="B25" s="226"/>
      <c r="C25" s="3"/>
      <c r="D25" s="4"/>
      <c r="E25" s="4"/>
      <c r="F25" s="1"/>
      <c r="G25" s="255"/>
      <c r="H25" s="206"/>
      <c r="I25" s="206"/>
      <c r="J25" s="206"/>
      <c r="K25" s="206"/>
    </row>
    <row r="26" spans="1:11" x14ac:dyDescent="0.25">
      <c r="A26" s="51" t="s">
        <v>121</v>
      </c>
      <c r="B26" s="226" t="s">
        <v>104</v>
      </c>
      <c r="C26" s="3"/>
      <c r="D26" s="4" t="s">
        <v>8</v>
      </c>
      <c r="E26" s="4">
        <v>1</v>
      </c>
      <c r="F26" s="1"/>
      <c r="G26" s="240">
        <f>IF(E26=0,"Rate Only",E26*F26)</f>
        <v>0</v>
      </c>
      <c r="H26" s="206"/>
      <c r="I26" s="206"/>
      <c r="J26" s="206"/>
      <c r="K26" s="206"/>
    </row>
    <row r="27" spans="1:11" x14ac:dyDescent="0.25">
      <c r="A27" s="51"/>
      <c r="B27" s="226"/>
      <c r="C27" s="3"/>
      <c r="D27" s="4"/>
      <c r="E27" s="4"/>
      <c r="F27" s="1"/>
      <c r="G27" s="255"/>
      <c r="H27" s="206"/>
      <c r="I27" s="206"/>
      <c r="J27" s="206"/>
      <c r="K27" s="206"/>
    </row>
    <row r="28" spans="1:11" x14ac:dyDescent="0.25">
      <c r="A28" s="51" t="s">
        <v>122</v>
      </c>
      <c r="B28" s="226" t="s">
        <v>17</v>
      </c>
      <c r="C28" s="3"/>
      <c r="D28" s="4" t="s">
        <v>8</v>
      </c>
      <c r="E28" s="4">
        <v>1</v>
      </c>
      <c r="F28" s="1"/>
      <c r="G28" s="240">
        <f>IF(E28=0,"Rate Only",E28*F28)</f>
        <v>0</v>
      </c>
      <c r="H28" s="206"/>
      <c r="I28" s="206"/>
      <c r="J28" s="206"/>
      <c r="K28" s="206"/>
    </row>
    <row r="29" spans="1:11" x14ac:dyDescent="0.25">
      <c r="A29" s="51"/>
      <c r="B29" s="226"/>
      <c r="C29" s="3"/>
      <c r="D29" s="4"/>
      <c r="E29" s="4"/>
      <c r="F29" s="1"/>
      <c r="G29" s="255"/>
      <c r="H29" s="206"/>
      <c r="I29" s="206"/>
      <c r="J29" s="206"/>
      <c r="K29" s="206"/>
    </row>
    <row r="30" spans="1:11" x14ac:dyDescent="0.25">
      <c r="A30" s="51" t="s">
        <v>123</v>
      </c>
      <c r="B30" s="226" t="s">
        <v>12</v>
      </c>
      <c r="C30" s="3"/>
      <c r="D30" s="4" t="s">
        <v>8</v>
      </c>
      <c r="E30" s="4">
        <v>1</v>
      </c>
      <c r="F30" s="1"/>
      <c r="G30" s="240">
        <f>IF(E30=0,"Rate Only",E30*F30)</f>
        <v>0</v>
      </c>
      <c r="H30" s="206"/>
      <c r="I30" s="206"/>
      <c r="J30" s="206"/>
      <c r="K30" s="206"/>
    </row>
    <row r="31" spans="1:11" x14ac:dyDescent="0.25">
      <c r="A31" s="51"/>
      <c r="B31" s="226"/>
      <c r="C31" s="3"/>
      <c r="D31" s="4"/>
      <c r="E31" s="4"/>
      <c r="F31" s="1"/>
      <c r="G31" s="255"/>
      <c r="H31" s="206"/>
      <c r="I31" s="206"/>
      <c r="J31" s="206"/>
      <c r="K31" s="206"/>
    </row>
    <row r="32" spans="1:11" x14ac:dyDescent="0.25">
      <c r="A32" s="53" t="s">
        <v>124</v>
      </c>
      <c r="B32" s="226" t="s">
        <v>13</v>
      </c>
      <c r="C32" s="3"/>
      <c r="D32" s="4" t="s">
        <v>8</v>
      </c>
      <c r="E32" s="4">
        <v>1</v>
      </c>
      <c r="F32" s="1"/>
      <c r="G32" s="240">
        <f>IF(E32=0,"Rate Only",E32*F32)</f>
        <v>0</v>
      </c>
      <c r="H32" s="206"/>
      <c r="I32" s="206"/>
      <c r="J32" s="206"/>
      <c r="K32" s="206"/>
    </row>
    <row r="33" spans="1:11" x14ac:dyDescent="0.25">
      <c r="A33" s="51"/>
      <c r="B33" s="226"/>
      <c r="C33" s="3"/>
      <c r="D33" s="4"/>
      <c r="E33" s="4"/>
      <c r="F33" s="1"/>
      <c r="G33" s="255"/>
      <c r="H33" s="206"/>
      <c r="I33" s="206"/>
      <c r="J33" s="206"/>
      <c r="K33" s="206"/>
    </row>
    <row r="34" spans="1:11" x14ac:dyDescent="0.25">
      <c r="A34" s="51" t="s">
        <v>125</v>
      </c>
      <c r="B34" s="226" t="s">
        <v>14</v>
      </c>
      <c r="C34" s="3"/>
      <c r="D34" s="4" t="s">
        <v>8</v>
      </c>
      <c r="E34" s="4">
        <v>1</v>
      </c>
      <c r="F34" s="1"/>
      <c r="G34" s="240">
        <f>IF(E34=0,"Rate Only",E34*F34)</f>
        <v>0</v>
      </c>
      <c r="H34" s="206"/>
      <c r="I34" s="206"/>
      <c r="J34" s="206"/>
      <c r="K34" s="206"/>
    </row>
    <row r="35" spans="1:11" x14ac:dyDescent="0.25">
      <c r="A35" s="51"/>
      <c r="B35" s="226"/>
      <c r="C35" s="3"/>
      <c r="D35" s="4"/>
      <c r="E35" s="4"/>
      <c r="F35" s="1"/>
      <c r="G35" s="255"/>
      <c r="H35" s="206"/>
      <c r="I35" s="206"/>
      <c r="J35" s="206"/>
      <c r="K35" s="206"/>
    </row>
    <row r="36" spans="1:11" x14ac:dyDescent="0.25">
      <c r="A36" s="51" t="s">
        <v>126</v>
      </c>
      <c r="B36" s="267" t="s">
        <v>864</v>
      </c>
      <c r="C36" s="3"/>
      <c r="D36" s="4" t="s">
        <v>48</v>
      </c>
      <c r="E36" s="20">
        <v>1</v>
      </c>
      <c r="F36" s="85"/>
      <c r="G36" s="240">
        <f>IF(E36=0,"Rate Only",E36*F36)</f>
        <v>0</v>
      </c>
      <c r="H36" s="206"/>
      <c r="I36" s="206"/>
      <c r="J36" s="206"/>
      <c r="K36" s="206"/>
    </row>
    <row r="37" spans="1:11" x14ac:dyDescent="0.25">
      <c r="A37" s="52"/>
      <c r="B37" s="329" t="s">
        <v>865</v>
      </c>
      <c r="C37" s="3"/>
      <c r="D37" s="4"/>
      <c r="E37" s="86"/>
      <c r="F37" s="1"/>
      <c r="G37" s="255"/>
      <c r="H37" s="206"/>
      <c r="I37" s="206"/>
      <c r="J37" s="206"/>
      <c r="K37" s="206"/>
    </row>
    <row r="38" spans="1:11" x14ac:dyDescent="0.25">
      <c r="A38" s="52"/>
      <c r="B38" s="7"/>
      <c r="C38" s="3"/>
      <c r="D38" s="4"/>
      <c r="E38" s="86"/>
      <c r="F38" s="1"/>
      <c r="G38" s="255"/>
      <c r="H38" s="206"/>
      <c r="I38" s="206"/>
      <c r="J38" s="206"/>
      <c r="K38" s="206"/>
    </row>
    <row r="39" spans="1:11" x14ac:dyDescent="0.25">
      <c r="A39" s="51" t="s">
        <v>868</v>
      </c>
      <c r="B39" s="14" t="s">
        <v>866</v>
      </c>
      <c r="C39" s="3"/>
      <c r="D39" s="4" t="s">
        <v>48</v>
      </c>
      <c r="E39" s="20">
        <v>1</v>
      </c>
      <c r="F39" s="85"/>
      <c r="G39" s="240">
        <f t="shared" ref="G39" si="0">IF(E39=0,"Rate Only",E39*F39)</f>
        <v>0</v>
      </c>
      <c r="H39" s="206"/>
      <c r="I39" s="206"/>
      <c r="J39" s="206"/>
      <c r="K39" s="206"/>
    </row>
    <row r="40" spans="1:11" ht="51" customHeight="1" x14ac:dyDescent="0.25">
      <c r="A40" s="52"/>
      <c r="B40" s="221" t="s">
        <v>867</v>
      </c>
      <c r="C40" s="3"/>
      <c r="D40" s="4"/>
      <c r="E40" s="86"/>
      <c r="F40" s="1"/>
      <c r="G40" s="255"/>
      <c r="H40" s="206"/>
      <c r="I40" s="206"/>
      <c r="J40" s="206"/>
      <c r="K40" s="206"/>
    </row>
    <row r="41" spans="1:11" x14ac:dyDescent="0.25">
      <c r="A41" s="51"/>
      <c r="B41" s="226"/>
      <c r="C41" s="3"/>
      <c r="D41" s="4"/>
      <c r="E41" s="4"/>
      <c r="F41" s="1"/>
      <c r="G41" s="255"/>
      <c r="H41" s="206"/>
      <c r="I41" s="206"/>
      <c r="J41" s="206"/>
      <c r="K41" s="206"/>
    </row>
    <row r="42" spans="1:11" x14ac:dyDescent="0.25">
      <c r="A42" s="51" t="s">
        <v>870</v>
      </c>
      <c r="B42" s="5" t="s">
        <v>15</v>
      </c>
      <c r="C42" s="3"/>
      <c r="D42" s="4"/>
      <c r="E42" s="4"/>
      <c r="F42" s="1"/>
      <c r="G42" s="255"/>
      <c r="H42" s="206"/>
      <c r="I42" s="206"/>
      <c r="J42" s="206"/>
      <c r="K42" s="206"/>
    </row>
    <row r="43" spans="1:11" ht="24.75" x14ac:dyDescent="0.25">
      <c r="A43" s="52"/>
      <c r="B43" s="6" t="s">
        <v>16</v>
      </c>
      <c r="C43" s="3"/>
      <c r="D43" s="4"/>
      <c r="E43" s="4"/>
      <c r="F43" s="1"/>
      <c r="G43" s="255"/>
      <c r="H43" s="206"/>
      <c r="I43" s="206"/>
      <c r="J43" s="206"/>
      <c r="K43" s="206"/>
    </row>
    <row r="44" spans="1:11" x14ac:dyDescent="0.25">
      <c r="A44" s="52"/>
      <c r="B44" s="6"/>
      <c r="C44" s="3"/>
      <c r="D44" s="4"/>
      <c r="E44" s="4"/>
      <c r="F44" s="1"/>
      <c r="G44" s="255"/>
      <c r="H44" s="206"/>
      <c r="I44" s="206"/>
      <c r="J44" s="206"/>
      <c r="K44" s="206"/>
    </row>
    <row r="45" spans="1:11" x14ac:dyDescent="0.25">
      <c r="A45" s="51" t="s">
        <v>871</v>
      </c>
      <c r="B45" s="267"/>
      <c r="C45" s="3"/>
      <c r="D45" s="4" t="s">
        <v>8</v>
      </c>
      <c r="E45" s="20">
        <v>1</v>
      </c>
      <c r="F45" s="85"/>
      <c r="G45" s="240">
        <f>IF(E45=0,"Rate Only",E45*F45)</f>
        <v>0</v>
      </c>
      <c r="H45" s="206"/>
      <c r="I45" s="206"/>
      <c r="J45" s="206"/>
      <c r="K45" s="206"/>
    </row>
    <row r="46" spans="1:11" x14ac:dyDescent="0.25">
      <c r="A46" s="52"/>
      <c r="B46" s="329"/>
      <c r="C46" s="3"/>
      <c r="D46" s="4"/>
      <c r="E46" s="86"/>
      <c r="F46" s="1"/>
      <c r="G46" s="255"/>
      <c r="H46" s="206"/>
      <c r="I46" s="206"/>
      <c r="J46" s="206"/>
      <c r="K46" s="206"/>
    </row>
    <row r="47" spans="1:11" x14ac:dyDescent="0.25">
      <c r="A47" s="51" t="s">
        <v>872</v>
      </c>
      <c r="B47" s="14"/>
      <c r="C47" s="3"/>
      <c r="D47" s="4" t="s">
        <v>8</v>
      </c>
      <c r="E47" s="20">
        <v>1</v>
      </c>
      <c r="F47" s="85"/>
      <c r="G47" s="240">
        <f t="shared" ref="G47" si="1">IF(E47=0,"Rate Only",E47*F47)</f>
        <v>0</v>
      </c>
      <c r="H47" s="206"/>
      <c r="I47" s="206"/>
      <c r="J47" s="206"/>
      <c r="K47" s="206"/>
    </row>
    <row r="48" spans="1:11" x14ac:dyDescent="0.25">
      <c r="A48" s="52"/>
      <c r="B48" s="329"/>
      <c r="C48" s="3"/>
      <c r="D48" s="4"/>
      <c r="E48" s="86"/>
      <c r="F48" s="1"/>
      <c r="G48" s="255"/>
      <c r="H48" s="206"/>
      <c r="I48" s="206"/>
      <c r="J48" s="206"/>
      <c r="K48" s="206"/>
    </row>
    <row r="49" spans="1:69" x14ac:dyDescent="0.25">
      <c r="A49" s="51" t="s">
        <v>873</v>
      </c>
      <c r="B49" s="7"/>
      <c r="C49" s="3"/>
      <c r="D49" s="4" t="s">
        <v>8</v>
      </c>
      <c r="E49" s="20">
        <v>1</v>
      </c>
      <c r="F49" s="85"/>
      <c r="G49" s="240">
        <f t="shared" ref="G49" si="2">IF(E49=0,"Rate Only",E49*F49)</f>
        <v>0</v>
      </c>
      <c r="H49" s="206"/>
      <c r="I49" s="206"/>
      <c r="J49" s="206"/>
      <c r="K49" s="206"/>
    </row>
    <row r="50" spans="1:69" x14ac:dyDescent="0.25">
      <c r="A50" s="276"/>
      <c r="B50" s="273"/>
      <c r="C50" s="274"/>
      <c r="D50" s="275"/>
      <c r="E50" s="272"/>
      <c r="F50" s="277"/>
      <c r="G50" s="308"/>
      <c r="H50" s="206"/>
      <c r="I50" s="206"/>
      <c r="J50" s="206"/>
      <c r="K50" s="206"/>
    </row>
    <row r="51" spans="1:69" ht="15.75" thickBot="1" x14ac:dyDescent="0.3">
      <c r="A51" s="276"/>
      <c r="B51" s="273"/>
      <c r="C51" s="274"/>
      <c r="D51" s="275"/>
      <c r="E51" s="272"/>
      <c r="F51" s="277"/>
      <c r="G51" s="308"/>
      <c r="H51" s="206"/>
      <c r="I51" s="206"/>
      <c r="J51" s="206"/>
      <c r="K51" s="206"/>
    </row>
    <row r="52" spans="1:69" ht="15.75" thickBot="1" x14ac:dyDescent="0.3">
      <c r="A52" s="156"/>
      <c r="B52" s="149" t="s">
        <v>105</v>
      </c>
      <c r="C52" s="145"/>
      <c r="D52" s="146"/>
      <c r="E52" s="146"/>
      <c r="F52" s="148"/>
      <c r="G52" s="300">
        <f ca="1">SUM(G51:G101)</f>
        <v>0</v>
      </c>
      <c r="H52" s="208"/>
      <c r="I52" s="208"/>
      <c r="J52" s="208"/>
      <c r="K52" s="208"/>
    </row>
    <row r="53" spans="1:69" x14ac:dyDescent="0.25">
      <c r="A53" s="107"/>
      <c r="B53" s="108"/>
      <c r="C53" s="109"/>
      <c r="D53" s="110"/>
      <c r="E53" s="110"/>
      <c r="F53" s="142"/>
      <c r="G53" s="298"/>
      <c r="H53" s="205"/>
      <c r="I53" s="205"/>
      <c r="J53" s="205"/>
      <c r="K53" s="205"/>
    </row>
    <row r="54" spans="1:69" ht="15.75" thickBot="1" x14ac:dyDescent="0.3">
      <c r="A54" s="183"/>
      <c r="B54" s="157"/>
      <c r="C54" s="157"/>
      <c r="D54" s="157"/>
      <c r="E54" s="157"/>
      <c r="F54" s="157"/>
      <c r="G54" s="301"/>
      <c r="H54" s="207"/>
      <c r="I54" s="207"/>
      <c r="J54" s="207"/>
      <c r="K54" s="207"/>
    </row>
    <row r="55" spans="1:69" x14ac:dyDescent="0.25">
      <c r="A55" s="288" t="s">
        <v>143</v>
      </c>
      <c r="B55" s="37" t="s">
        <v>94</v>
      </c>
      <c r="C55" s="87"/>
      <c r="D55" s="88"/>
      <c r="E55" s="91"/>
      <c r="F55" s="89"/>
      <c r="G55" s="296"/>
      <c r="H55" s="201"/>
      <c r="I55" s="201"/>
      <c r="J55" s="201"/>
      <c r="K55" s="201"/>
    </row>
    <row r="56" spans="1:69" ht="15.75" thickBot="1" x14ac:dyDescent="0.3">
      <c r="A56" s="168"/>
      <c r="B56" s="169" t="s">
        <v>111</v>
      </c>
      <c r="C56" s="170"/>
      <c r="D56" s="171"/>
      <c r="E56" s="173"/>
      <c r="F56" s="172"/>
      <c r="G56" s="297"/>
      <c r="H56" s="204"/>
      <c r="I56" s="204"/>
      <c r="J56" s="204"/>
      <c r="K56" s="204"/>
    </row>
    <row r="57" spans="1:69" x14ac:dyDescent="0.25">
      <c r="A57" s="107"/>
      <c r="B57" s="162"/>
      <c r="C57" s="109"/>
      <c r="D57" s="110"/>
      <c r="E57" s="135"/>
      <c r="F57" s="137"/>
      <c r="G57" s="304"/>
      <c r="H57" s="205"/>
      <c r="I57" s="205"/>
      <c r="J57" s="205"/>
      <c r="K57" s="205"/>
    </row>
    <row r="58" spans="1:69" s="80" customFormat="1" x14ac:dyDescent="0.25">
      <c r="A58" s="15"/>
      <c r="B58" s="5" t="s">
        <v>95</v>
      </c>
      <c r="C58" s="3"/>
      <c r="D58" s="4"/>
      <c r="E58" s="11"/>
      <c r="F58" s="1"/>
      <c r="G58" s="255"/>
      <c r="H58" s="206"/>
      <c r="I58" s="206"/>
      <c r="J58" s="206"/>
      <c r="K58" s="206"/>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c r="BC58" s="62"/>
      <c r="BD58" s="62"/>
      <c r="BE58" s="62"/>
      <c r="BF58" s="62"/>
      <c r="BG58" s="62"/>
      <c r="BH58" s="62"/>
      <c r="BI58" s="62"/>
      <c r="BJ58" s="62"/>
      <c r="BK58" s="62"/>
      <c r="BL58" s="62"/>
      <c r="BM58" s="62"/>
      <c r="BN58" s="62"/>
      <c r="BO58" s="62"/>
      <c r="BP58" s="62"/>
      <c r="BQ58" s="62"/>
    </row>
    <row r="59" spans="1:69" s="80" customFormat="1" x14ac:dyDescent="0.2">
      <c r="A59" s="2"/>
      <c r="B59" s="6" t="s">
        <v>435</v>
      </c>
      <c r="C59" s="3"/>
      <c r="D59" s="4"/>
      <c r="E59" s="11"/>
      <c r="F59" s="12"/>
      <c r="G59" s="240"/>
      <c r="H59" s="206"/>
      <c r="I59" s="206"/>
      <c r="J59" s="206"/>
      <c r="K59" s="206"/>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row>
    <row r="60" spans="1:69" s="80" customFormat="1" x14ac:dyDescent="0.2">
      <c r="A60" s="2"/>
      <c r="B60" s="6"/>
      <c r="C60" s="3"/>
      <c r="D60" s="4"/>
      <c r="E60" s="11"/>
      <c r="F60" s="12"/>
      <c r="G60" s="240"/>
      <c r="H60" s="206"/>
      <c r="I60" s="206"/>
      <c r="J60" s="206"/>
      <c r="K60" s="206"/>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row>
    <row r="61" spans="1:69" s="80" customFormat="1" x14ac:dyDescent="0.2">
      <c r="A61" s="2" t="s">
        <v>437</v>
      </c>
      <c r="B61" s="14" t="s">
        <v>767</v>
      </c>
      <c r="C61" s="3" t="s">
        <v>18</v>
      </c>
      <c r="D61" s="4" t="s">
        <v>22</v>
      </c>
      <c r="E61" s="11">
        <f>SUM(H61:K61)</f>
        <v>2</v>
      </c>
      <c r="F61" s="12"/>
      <c r="G61" s="240">
        <f>IF(E61=0,"Rate Only",E61*F61)</f>
        <v>0</v>
      </c>
      <c r="H61" s="206"/>
      <c r="I61" s="206"/>
      <c r="J61" s="206"/>
      <c r="K61" s="206">
        <v>2</v>
      </c>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row>
    <row r="62" spans="1:69" s="80" customFormat="1" ht="24" x14ac:dyDescent="0.2">
      <c r="A62" s="2"/>
      <c r="B62" s="100" t="s">
        <v>768</v>
      </c>
      <c r="C62" s="3" t="s">
        <v>20</v>
      </c>
      <c r="D62" s="4" t="s">
        <v>22</v>
      </c>
      <c r="E62" s="11">
        <f>E61</f>
        <v>2</v>
      </c>
      <c r="F62" s="12"/>
      <c r="G62" s="240">
        <f>IF(E62=0,"Rate Only",E62*F62)</f>
        <v>0</v>
      </c>
      <c r="H62" s="206"/>
      <c r="I62" s="206"/>
      <c r="J62" s="206"/>
      <c r="K62" s="206"/>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c r="AX62" s="62"/>
      <c r="AY62" s="62"/>
      <c r="AZ62" s="62"/>
      <c r="BA62" s="62"/>
      <c r="BB62" s="62"/>
      <c r="BC62" s="62"/>
      <c r="BD62" s="62"/>
      <c r="BE62" s="62"/>
      <c r="BF62" s="62"/>
      <c r="BG62" s="62"/>
      <c r="BH62" s="62"/>
      <c r="BI62" s="62"/>
      <c r="BJ62" s="62"/>
      <c r="BK62" s="62"/>
      <c r="BL62" s="62"/>
      <c r="BM62" s="62"/>
      <c r="BN62" s="62"/>
      <c r="BO62" s="62"/>
      <c r="BP62" s="62"/>
      <c r="BQ62" s="62"/>
    </row>
    <row r="63" spans="1:69" s="80" customFormat="1" x14ac:dyDescent="0.2">
      <c r="A63" s="2"/>
      <c r="B63" s="14"/>
      <c r="C63" s="3"/>
      <c r="D63" s="4"/>
      <c r="E63" s="11"/>
      <c r="F63" s="12"/>
      <c r="G63" s="240"/>
      <c r="H63" s="206"/>
      <c r="I63" s="206"/>
      <c r="J63" s="206"/>
      <c r="K63" s="206"/>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row>
    <row r="64" spans="1:69" s="80" customFormat="1" x14ac:dyDescent="0.2">
      <c r="A64" s="2" t="s">
        <v>438</v>
      </c>
      <c r="B64" s="14"/>
      <c r="C64" s="3" t="s">
        <v>18</v>
      </c>
      <c r="D64" s="4" t="s">
        <v>22</v>
      </c>
      <c r="E64" s="11">
        <f>SUM(H64:K64)</f>
        <v>0</v>
      </c>
      <c r="F64" s="12"/>
      <c r="G64" s="240" t="str">
        <f>IF(E64=0,"Rate Only",E64*F64)</f>
        <v>Rate Only</v>
      </c>
      <c r="H64" s="206"/>
      <c r="I64" s="206"/>
      <c r="J64" s="206"/>
      <c r="K64" s="206"/>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62"/>
      <c r="AW64" s="62"/>
      <c r="AX64" s="62"/>
      <c r="AY64" s="62"/>
      <c r="AZ64" s="62"/>
      <c r="BA64" s="62"/>
      <c r="BB64" s="62"/>
      <c r="BC64" s="62"/>
      <c r="BD64" s="62"/>
      <c r="BE64" s="62"/>
      <c r="BF64" s="62"/>
      <c r="BG64" s="62"/>
      <c r="BH64" s="62"/>
      <c r="BI64" s="62"/>
      <c r="BJ64" s="62"/>
      <c r="BK64" s="62"/>
      <c r="BL64" s="62"/>
      <c r="BM64" s="62"/>
      <c r="BN64" s="62"/>
      <c r="BO64" s="62"/>
      <c r="BP64" s="62"/>
      <c r="BQ64" s="62"/>
    </row>
    <row r="65" spans="1:69" s="80" customFormat="1" x14ac:dyDescent="0.2">
      <c r="A65" s="2"/>
      <c r="B65" s="192"/>
      <c r="C65" s="3" t="s">
        <v>20</v>
      </c>
      <c r="D65" s="4" t="s">
        <v>22</v>
      </c>
      <c r="E65" s="11">
        <f>E64</f>
        <v>0</v>
      </c>
      <c r="F65" s="12"/>
      <c r="G65" s="240" t="str">
        <f>IF(E65=0,"Rate Only",E65*F65)</f>
        <v>Rate Only</v>
      </c>
      <c r="H65" s="206"/>
      <c r="I65" s="206"/>
      <c r="J65" s="206"/>
      <c r="K65" s="206"/>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row>
    <row r="66" spans="1:69" s="80" customFormat="1" x14ac:dyDescent="0.2">
      <c r="A66" s="2"/>
      <c r="B66" s="101"/>
      <c r="C66" s="3"/>
      <c r="D66" s="4"/>
      <c r="E66" s="11"/>
      <c r="F66" s="12"/>
      <c r="G66" s="240"/>
      <c r="H66" s="206"/>
      <c r="I66" s="206"/>
      <c r="J66" s="206"/>
      <c r="K66" s="206"/>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2"/>
      <c r="AS66" s="62"/>
      <c r="AT66" s="62"/>
      <c r="AU66" s="62"/>
      <c r="AV66" s="62"/>
      <c r="AW66" s="62"/>
      <c r="AX66" s="62"/>
      <c r="AY66" s="62"/>
      <c r="AZ66" s="62"/>
      <c r="BA66" s="62"/>
      <c r="BB66" s="62"/>
      <c r="BC66" s="62"/>
      <c r="BD66" s="62"/>
      <c r="BE66" s="62"/>
      <c r="BF66" s="62"/>
      <c r="BG66" s="62"/>
      <c r="BH66" s="62"/>
      <c r="BI66" s="62"/>
      <c r="BJ66" s="62"/>
      <c r="BK66" s="62"/>
      <c r="BL66" s="62"/>
      <c r="BM66" s="62"/>
      <c r="BN66" s="62"/>
      <c r="BO66" s="62"/>
      <c r="BP66" s="62"/>
      <c r="BQ66" s="62"/>
    </row>
    <row r="67" spans="1:69" s="80" customFormat="1" x14ac:dyDescent="0.2">
      <c r="A67" s="2" t="s">
        <v>439</v>
      </c>
      <c r="B67" s="14"/>
      <c r="C67" s="3" t="s">
        <v>18</v>
      </c>
      <c r="D67" s="4" t="s">
        <v>22</v>
      </c>
      <c r="E67" s="11">
        <f>SUM(H67:K67)</f>
        <v>0</v>
      </c>
      <c r="F67" s="12"/>
      <c r="G67" s="240" t="str">
        <f>IF(E67=0,"Rate Only",E67*F67)</f>
        <v>Rate Only</v>
      </c>
      <c r="H67" s="206"/>
      <c r="I67" s="206"/>
      <c r="J67" s="206"/>
      <c r="K67" s="206"/>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row>
    <row r="68" spans="1:69" s="80" customFormat="1" x14ac:dyDescent="0.2">
      <c r="A68" s="2"/>
      <c r="B68" s="101"/>
      <c r="C68" s="3" t="s">
        <v>20</v>
      </c>
      <c r="D68" s="4" t="s">
        <v>22</v>
      </c>
      <c r="E68" s="11">
        <f>E67</f>
        <v>0</v>
      </c>
      <c r="F68" s="12"/>
      <c r="G68" s="240" t="str">
        <f>IF(E68=0,"Rate Only",E68*F68)</f>
        <v>Rate Only</v>
      </c>
      <c r="H68" s="206"/>
      <c r="I68" s="206"/>
      <c r="J68" s="206"/>
      <c r="K68" s="206"/>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62"/>
      <c r="BB68" s="62"/>
      <c r="BC68" s="62"/>
      <c r="BD68" s="62"/>
      <c r="BE68" s="62"/>
      <c r="BF68" s="62"/>
      <c r="BG68" s="62"/>
      <c r="BH68" s="62"/>
      <c r="BI68" s="62"/>
      <c r="BJ68" s="62"/>
      <c r="BK68" s="62"/>
      <c r="BL68" s="62"/>
      <c r="BM68" s="62"/>
      <c r="BN68" s="62"/>
      <c r="BO68" s="62"/>
      <c r="BP68" s="62"/>
      <c r="BQ68" s="62"/>
    </row>
    <row r="69" spans="1:69" s="80" customFormat="1" x14ac:dyDescent="0.2">
      <c r="A69" s="2"/>
      <c r="B69" s="14"/>
      <c r="C69" s="3"/>
      <c r="D69" s="4"/>
      <c r="E69" s="11"/>
      <c r="F69" s="12"/>
      <c r="G69" s="240"/>
      <c r="H69" s="206"/>
      <c r="I69" s="206"/>
      <c r="J69" s="206"/>
      <c r="K69" s="206"/>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row>
    <row r="70" spans="1:69" x14ac:dyDescent="0.25">
      <c r="A70" s="2"/>
      <c r="B70" s="5" t="s">
        <v>464</v>
      </c>
      <c r="C70" s="3"/>
      <c r="D70" s="4"/>
      <c r="E70" s="11"/>
      <c r="F70" s="1"/>
      <c r="G70" s="255"/>
      <c r="H70" s="206"/>
      <c r="I70" s="206"/>
      <c r="J70" s="206"/>
      <c r="K70" s="206"/>
    </row>
    <row r="71" spans="1:69" x14ac:dyDescent="0.25">
      <c r="A71" s="2"/>
      <c r="B71" s="5"/>
      <c r="C71" s="3"/>
      <c r="D71" s="4"/>
      <c r="E71" s="11"/>
      <c r="F71" s="1"/>
      <c r="G71" s="255"/>
      <c r="H71" s="206"/>
      <c r="I71" s="206"/>
      <c r="J71" s="206"/>
      <c r="K71" s="206"/>
    </row>
    <row r="72" spans="1:69" ht="45" customHeight="1" x14ac:dyDescent="0.25">
      <c r="A72" s="2" t="s">
        <v>463</v>
      </c>
      <c r="B72" s="281" t="s">
        <v>809</v>
      </c>
      <c r="C72" s="3"/>
      <c r="D72" s="4"/>
      <c r="E72" s="11"/>
      <c r="F72" s="12"/>
      <c r="G72" s="240"/>
      <c r="H72" s="206"/>
      <c r="I72" s="206"/>
      <c r="J72" s="206"/>
      <c r="K72" s="206"/>
    </row>
    <row r="73" spans="1:69" x14ac:dyDescent="0.25">
      <c r="A73" s="2"/>
      <c r="B73" s="14"/>
      <c r="C73" s="3"/>
      <c r="D73" s="4"/>
      <c r="E73" s="11"/>
      <c r="F73" s="12"/>
      <c r="G73" s="240"/>
      <c r="H73" s="206"/>
      <c r="I73" s="206"/>
      <c r="J73" s="206"/>
      <c r="K73" s="206"/>
    </row>
    <row r="74" spans="1:69" x14ac:dyDescent="0.25">
      <c r="A74" s="15" t="s">
        <v>21</v>
      </c>
      <c r="B74" s="14" t="s">
        <v>145</v>
      </c>
      <c r="C74" s="3" t="s">
        <v>18</v>
      </c>
      <c r="D74" s="4" t="s">
        <v>22</v>
      </c>
      <c r="E74" s="11">
        <f>SUM(H74:K74)</f>
        <v>0</v>
      </c>
      <c r="F74" s="12"/>
      <c r="G74" s="240" t="str">
        <f>IF(E74=0,"Rate Only",E74*F74)</f>
        <v>Rate Only</v>
      </c>
      <c r="H74" s="206"/>
      <c r="I74" s="206"/>
      <c r="J74" s="206"/>
      <c r="K74" s="206"/>
    </row>
    <row r="75" spans="1:69" x14ac:dyDescent="0.25">
      <c r="A75" s="2"/>
      <c r="B75" s="14"/>
      <c r="C75" s="3" t="s">
        <v>20</v>
      </c>
      <c r="D75" s="4" t="s">
        <v>22</v>
      </c>
      <c r="E75" s="11">
        <f>E74</f>
        <v>0</v>
      </c>
      <c r="F75" s="12"/>
      <c r="G75" s="240" t="str">
        <f>IF(E75=0,"Rate Only",E75*F75)</f>
        <v>Rate Only</v>
      </c>
      <c r="H75" s="206"/>
      <c r="I75" s="206"/>
      <c r="J75" s="206"/>
      <c r="K75" s="206"/>
    </row>
    <row r="76" spans="1:69" x14ac:dyDescent="0.25">
      <c r="A76" s="2"/>
      <c r="B76" s="14"/>
      <c r="C76" s="3"/>
      <c r="D76" s="4"/>
      <c r="E76" s="11"/>
      <c r="F76" s="12"/>
      <c r="G76" s="240"/>
      <c r="H76" s="206"/>
      <c r="I76" s="206"/>
      <c r="J76" s="206"/>
      <c r="K76" s="206"/>
    </row>
    <row r="77" spans="1:69" x14ac:dyDescent="0.25">
      <c r="A77" s="2" t="s">
        <v>23</v>
      </c>
      <c r="B77" s="14" t="s">
        <v>144</v>
      </c>
      <c r="C77" s="3" t="s">
        <v>18</v>
      </c>
      <c r="D77" s="4" t="s">
        <v>22</v>
      </c>
      <c r="E77" s="11">
        <f>SUM(H77:K77)</f>
        <v>0</v>
      </c>
      <c r="F77" s="12"/>
      <c r="G77" s="240" t="str">
        <f>IF(E77=0,"Rate Only",E77*F77)</f>
        <v>Rate Only</v>
      </c>
      <c r="H77" s="206"/>
      <c r="I77" s="206"/>
      <c r="J77" s="206"/>
      <c r="K77" s="206"/>
    </row>
    <row r="78" spans="1:69" x14ac:dyDescent="0.25">
      <c r="A78" s="2"/>
      <c r="B78" s="14"/>
      <c r="C78" s="3" t="s">
        <v>20</v>
      </c>
      <c r="D78" s="4" t="s">
        <v>22</v>
      </c>
      <c r="E78" s="11">
        <f>E77</f>
        <v>0</v>
      </c>
      <c r="F78" s="12"/>
      <c r="G78" s="240" t="str">
        <f>IF(E78=0,"Rate Only",E78*F78)</f>
        <v>Rate Only</v>
      </c>
      <c r="H78" s="206"/>
      <c r="I78" s="206"/>
      <c r="J78" s="206"/>
      <c r="K78" s="206"/>
    </row>
    <row r="79" spans="1:69" x14ac:dyDescent="0.25">
      <c r="A79" s="2"/>
      <c r="B79" s="14"/>
      <c r="C79" s="3"/>
      <c r="D79" s="4"/>
      <c r="E79" s="11"/>
      <c r="F79" s="12"/>
      <c r="G79" s="240"/>
      <c r="H79" s="206"/>
      <c r="I79" s="206"/>
      <c r="J79" s="206"/>
      <c r="K79" s="206"/>
    </row>
    <row r="80" spans="1:69" x14ac:dyDescent="0.25">
      <c r="A80" s="2" t="s">
        <v>396</v>
      </c>
      <c r="B80" s="14" t="s">
        <v>146</v>
      </c>
      <c r="C80" s="3" t="s">
        <v>18</v>
      </c>
      <c r="D80" s="4" t="s">
        <v>22</v>
      </c>
      <c r="E80" s="11">
        <f>SUM(H80:K80)</f>
        <v>0</v>
      </c>
      <c r="F80" s="12"/>
      <c r="G80" s="240" t="str">
        <f>IF(E80=0,"Rate Only",E80*F80)</f>
        <v>Rate Only</v>
      </c>
      <c r="H80" s="206"/>
      <c r="I80" s="206"/>
      <c r="J80" s="206"/>
      <c r="K80" s="206">
        <v>0</v>
      </c>
    </row>
    <row r="81" spans="1:19" ht="15" customHeight="1" x14ac:dyDescent="0.25">
      <c r="A81" s="2"/>
      <c r="B81" s="14"/>
      <c r="C81" s="3" t="s">
        <v>20</v>
      </c>
      <c r="D81" s="4" t="s">
        <v>22</v>
      </c>
      <c r="E81" s="11">
        <f>E80</f>
        <v>0</v>
      </c>
      <c r="F81" s="12"/>
      <c r="G81" s="240" t="str">
        <f>IF(E81=0,"Rate Only",E81*F81)</f>
        <v>Rate Only</v>
      </c>
      <c r="H81" s="206"/>
      <c r="I81" s="206"/>
      <c r="J81" s="206"/>
      <c r="K81" s="206"/>
    </row>
    <row r="82" spans="1:19" x14ac:dyDescent="0.25">
      <c r="A82" s="2"/>
      <c r="B82" s="14"/>
      <c r="C82" s="3"/>
      <c r="D82" s="4"/>
      <c r="E82" s="11"/>
      <c r="F82" s="12"/>
      <c r="G82" s="240"/>
      <c r="H82" s="206"/>
      <c r="I82" s="206"/>
      <c r="J82" s="206"/>
      <c r="K82" s="206"/>
    </row>
    <row r="83" spans="1:19" x14ac:dyDescent="0.25">
      <c r="A83" s="2" t="s">
        <v>24</v>
      </c>
      <c r="B83" s="14" t="s">
        <v>147</v>
      </c>
      <c r="C83" s="3" t="s">
        <v>18</v>
      </c>
      <c r="D83" s="4" t="s">
        <v>22</v>
      </c>
      <c r="E83" s="11">
        <f>SUM(H83:K83)</f>
        <v>0</v>
      </c>
      <c r="F83" s="12"/>
      <c r="G83" s="240" t="str">
        <f>IF(E83=0,"Rate Only",E83*F83)</f>
        <v>Rate Only</v>
      </c>
      <c r="H83" s="206"/>
      <c r="I83" s="206"/>
      <c r="J83" s="206"/>
      <c r="K83" s="206"/>
    </row>
    <row r="84" spans="1:19" x14ac:dyDescent="0.25">
      <c r="A84" s="2"/>
      <c r="B84" s="14"/>
      <c r="C84" s="3" t="s">
        <v>20</v>
      </c>
      <c r="D84" s="4" t="s">
        <v>22</v>
      </c>
      <c r="E84" s="11">
        <f>E83</f>
        <v>0</v>
      </c>
      <c r="F84" s="12"/>
      <c r="G84" s="240" t="str">
        <f>IF(E84=0,"Rate Only",E84*F84)</f>
        <v>Rate Only</v>
      </c>
      <c r="H84" s="206"/>
      <c r="I84" s="206"/>
      <c r="J84" s="206"/>
      <c r="K84" s="206"/>
    </row>
    <row r="85" spans="1:19" x14ac:dyDescent="0.25">
      <c r="A85" s="2"/>
      <c r="B85" s="14"/>
      <c r="C85" s="3"/>
      <c r="D85" s="4"/>
      <c r="E85" s="11"/>
      <c r="F85" s="12"/>
      <c r="G85" s="240"/>
      <c r="H85" s="206"/>
      <c r="I85" s="206"/>
      <c r="J85" s="206"/>
      <c r="K85" s="206"/>
    </row>
    <row r="86" spans="1:19" x14ac:dyDescent="0.25">
      <c r="A86" s="2" t="s">
        <v>25</v>
      </c>
      <c r="B86" s="14" t="s">
        <v>148</v>
      </c>
      <c r="C86" s="3" t="s">
        <v>18</v>
      </c>
      <c r="D86" s="4" t="s">
        <v>22</v>
      </c>
      <c r="E86" s="11">
        <f>SUM(H86:K86)</f>
        <v>0</v>
      </c>
      <c r="F86" s="12"/>
      <c r="G86" s="240" t="str">
        <f>IF(E86=0,"Rate Only",E86*F86)</f>
        <v>Rate Only</v>
      </c>
      <c r="H86" s="206"/>
      <c r="I86" s="206"/>
      <c r="J86" s="206"/>
      <c r="K86" s="206"/>
    </row>
    <row r="87" spans="1:19" x14ac:dyDescent="0.25">
      <c r="A87" s="2"/>
      <c r="B87" s="14"/>
      <c r="C87" s="3" t="s">
        <v>20</v>
      </c>
      <c r="D87" s="4" t="s">
        <v>22</v>
      </c>
      <c r="E87" s="11">
        <f>E86</f>
        <v>0</v>
      </c>
      <c r="F87" s="12"/>
      <c r="G87" s="240" t="str">
        <f>IF(E87=0,"Rate Only",E87*F87)</f>
        <v>Rate Only</v>
      </c>
      <c r="H87" s="206"/>
      <c r="I87" s="206"/>
      <c r="J87" s="206"/>
      <c r="K87" s="206"/>
    </row>
    <row r="88" spans="1:19" x14ac:dyDescent="0.25">
      <c r="A88" s="2"/>
      <c r="B88" s="14"/>
      <c r="C88" s="3"/>
      <c r="D88" s="4"/>
      <c r="E88" s="11"/>
      <c r="F88" s="12"/>
      <c r="G88" s="240"/>
      <c r="H88" s="206"/>
      <c r="I88" s="206"/>
      <c r="J88" s="206"/>
      <c r="K88" s="206"/>
    </row>
    <row r="89" spans="1:19" x14ac:dyDescent="0.25">
      <c r="A89" s="15" t="s">
        <v>26</v>
      </c>
      <c r="B89" s="14" t="s">
        <v>149</v>
      </c>
      <c r="C89" s="3" t="s">
        <v>18</v>
      </c>
      <c r="D89" s="4" t="s">
        <v>22</v>
      </c>
      <c r="E89" s="11">
        <f>SUM(H89:K89)</f>
        <v>0</v>
      </c>
      <c r="F89" s="12"/>
      <c r="G89" s="240" t="str">
        <f>IF(E89=0,"Rate Only",E89*F89)</f>
        <v>Rate Only</v>
      </c>
      <c r="H89" s="206"/>
      <c r="I89" s="206"/>
      <c r="J89" s="206"/>
      <c r="K89" s="206">
        <v>0</v>
      </c>
    </row>
    <row r="90" spans="1:19" x14ac:dyDescent="0.25">
      <c r="A90" s="2"/>
      <c r="B90" s="14"/>
      <c r="C90" s="3" t="s">
        <v>20</v>
      </c>
      <c r="D90" s="4" t="s">
        <v>22</v>
      </c>
      <c r="E90" s="11">
        <f>E89</f>
        <v>0</v>
      </c>
      <c r="F90" s="12"/>
      <c r="G90" s="240" t="str">
        <f>IF(E90=0,"Rate Only",E90*F90)</f>
        <v>Rate Only</v>
      </c>
      <c r="H90" s="206"/>
      <c r="I90" s="206"/>
      <c r="J90" s="206"/>
      <c r="K90" s="206"/>
    </row>
    <row r="91" spans="1:19" x14ac:dyDescent="0.25">
      <c r="A91" s="2"/>
      <c r="B91" s="14"/>
      <c r="C91" s="3"/>
      <c r="D91" s="4"/>
      <c r="E91" s="11"/>
      <c r="F91" s="12"/>
      <c r="G91" s="240"/>
      <c r="H91" s="206"/>
      <c r="I91" s="206"/>
      <c r="J91" s="206"/>
      <c r="K91" s="206"/>
    </row>
    <row r="92" spans="1:19" x14ac:dyDescent="0.25">
      <c r="A92" s="2" t="s">
        <v>27</v>
      </c>
      <c r="B92" s="14" t="s">
        <v>150</v>
      </c>
      <c r="C92" s="3" t="s">
        <v>18</v>
      </c>
      <c r="D92" s="4" t="s">
        <v>22</v>
      </c>
      <c r="E92" s="11">
        <f>SUM(H92:K92)</f>
        <v>0</v>
      </c>
      <c r="F92" s="12"/>
      <c r="G92" s="240" t="str">
        <f>IF(E92=0,"Rate Only",E92*F92)</f>
        <v>Rate Only</v>
      </c>
      <c r="H92" s="206"/>
      <c r="I92" s="206"/>
      <c r="J92" s="206"/>
      <c r="K92" s="206"/>
    </row>
    <row r="93" spans="1:19" x14ac:dyDescent="0.25">
      <c r="A93" s="2"/>
      <c r="B93" s="14"/>
      <c r="C93" s="3" t="s">
        <v>20</v>
      </c>
      <c r="D93" s="4" t="s">
        <v>22</v>
      </c>
      <c r="E93" s="11">
        <f>E92</f>
        <v>0</v>
      </c>
      <c r="F93" s="12"/>
      <c r="G93" s="240" t="str">
        <f>IF(E93=0,"Rate Only",E93*F93)</f>
        <v>Rate Only</v>
      </c>
      <c r="H93" s="206"/>
      <c r="I93" s="206"/>
      <c r="J93" s="206"/>
      <c r="K93" s="206"/>
    </row>
    <row r="94" spans="1:19" x14ac:dyDescent="0.25">
      <c r="A94" s="2"/>
      <c r="B94" s="14"/>
      <c r="C94" s="3"/>
      <c r="D94" s="4"/>
      <c r="E94" s="11"/>
      <c r="F94" s="12"/>
      <c r="G94" s="240"/>
      <c r="H94" s="206"/>
      <c r="I94" s="206"/>
      <c r="J94" s="206"/>
      <c r="K94" s="206"/>
      <c r="N94" s="71"/>
      <c r="O94" s="71"/>
      <c r="P94" s="71"/>
      <c r="Q94" s="71"/>
      <c r="R94" s="71"/>
      <c r="S94" s="71"/>
    </row>
    <row r="95" spans="1:19" x14ac:dyDescent="0.25">
      <c r="A95" s="2" t="s">
        <v>28</v>
      </c>
      <c r="B95" s="14" t="s">
        <v>151</v>
      </c>
      <c r="C95" s="3" t="s">
        <v>18</v>
      </c>
      <c r="D95" s="4" t="s">
        <v>22</v>
      </c>
      <c r="E95" s="11">
        <f>SUM(H95:K95)</f>
        <v>0</v>
      </c>
      <c r="F95" s="12"/>
      <c r="G95" s="240" t="str">
        <f>IF(E95=0,"Rate Only",E95*F95)</f>
        <v>Rate Only</v>
      </c>
      <c r="H95" s="206"/>
      <c r="I95" s="206"/>
      <c r="J95" s="206"/>
      <c r="K95" s="206">
        <v>0</v>
      </c>
    </row>
    <row r="96" spans="1:19" x14ac:dyDescent="0.25">
      <c r="A96" s="2"/>
      <c r="B96" s="14"/>
      <c r="C96" s="3" t="s">
        <v>20</v>
      </c>
      <c r="D96" s="4" t="s">
        <v>22</v>
      </c>
      <c r="E96" s="11">
        <f>E95</f>
        <v>0</v>
      </c>
      <c r="F96" s="12"/>
      <c r="G96" s="240" t="str">
        <f>IF(E96=0,"Rate Only",E96*F96)</f>
        <v>Rate Only</v>
      </c>
      <c r="H96" s="206"/>
      <c r="I96" s="206"/>
      <c r="J96" s="206"/>
      <c r="K96" s="206"/>
    </row>
    <row r="97" spans="1:11" x14ac:dyDescent="0.25">
      <c r="A97" s="2"/>
      <c r="B97" s="14"/>
      <c r="C97" s="3"/>
      <c r="D97" s="4"/>
      <c r="E97" s="11"/>
      <c r="F97" s="12"/>
      <c r="G97" s="240"/>
      <c r="H97" s="206"/>
      <c r="I97" s="206"/>
      <c r="J97" s="206"/>
      <c r="K97" s="206"/>
    </row>
    <row r="98" spans="1:11" x14ac:dyDescent="0.25">
      <c r="A98" s="2" t="s">
        <v>29</v>
      </c>
      <c r="B98" s="14" t="s">
        <v>152</v>
      </c>
      <c r="C98" s="3" t="s">
        <v>18</v>
      </c>
      <c r="D98" s="4" t="s">
        <v>22</v>
      </c>
      <c r="E98" s="11">
        <f>SUM(H98:K98)</f>
        <v>0</v>
      </c>
      <c r="F98" s="12"/>
      <c r="G98" s="240" t="str">
        <f>IF(E98=0,"Rate Only",E98*F98)</f>
        <v>Rate Only</v>
      </c>
      <c r="H98" s="206"/>
      <c r="I98" s="206"/>
      <c r="J98" s="206"/>
      <c r="K98" s="206">
        <v>0</v>
      </c>
    </row>
    <row r="99" spans="1:11" x14ac:dyDescent="0.25">
      <c r="A99" s="2"/>
      <c r="B99" s="14"/>
      <c r="C99" s="3" t="s">
        <v>20</v>
      </c>
      <c r="D99" s="4" t="s">
        <v>22</v>
      </c>
      <c r="E99" s="11">
        <f>E98</f>
        <v>0</v>
      </c>
      <c r="F99" s="12"/>
      <c r="G99" s="240" t="str">
        <f>IF(E99=0,"Rate Only",E99*F99)</f>
        <v>Rate Only</v>
      </c>
      <c r="H99" s="206"/>
      <c r="I99" s="206"/>
      <c r="J99" s="206"/>
      <c r="K99" s="206"/>
    </row>
    <row r="100" spans="1:11" x14ac:dyDescent="0.25">
      <c r="A100" s="2"/>
      <c r="B100" s="14"/>
      <c r="C100" s="3"/>
      <c r="D100" s="4"/>
      <c r="E100" s="11"/>
      <c r="F100" s="12"/>
      <c r="G100" s="240"/>
      <c r="H100" s="206"/>
      <c r="I100" s="206"/>
      <c r="J100" s="206"/>
      <c r="K100" s="206"/>
    </row>
    <row r="101" spans="1:11" x14ac:dyDescent="0.25">
      <c r="A101" s="15" t="s">
        <v>30</v>
      </c>
      <c r="B101" s="14" t="s">
        <v>153</v>
      </c>
      <c r="C101" s="3" t="s">
        <v>18</v>
      </c>
      <c r="D101" s="4" t="s">
        <v>22</v>
      </c>
      <c r="E101" s="11">
        <f>SUM(H101:K101)</f>
        <v>0</v>
      </c>
      <c r="F101" s="12"/>
      <c r="G101" s="240" t="str">
        <f>IF(E101=0,"Rate Only",E101*F101)</f>
        <v>Rate Only</v>
      </c>
      <c r="H101" s="206"/>
      <c r="I101" s="206"/>
      <c r="J101" s="206"/>
      <c r="K101" s="206">
        <v>0</v>
      </c>
    </row>
    <row r="102" spans="1:11" x14ac:dyDescent="0.25">
      <c r="A102" s="2"/>
      <c r="B102" s="14"/>
      <c r="C102" s="3" t="s">
        <v>20</v>
      </c>
      <c r="D102" s="4" t="s">
        <v>22</v>
      </c>
      <c r="E102" s="11">
        <f>E101</f>
        <v>0</v>
      </c>
      <c r="F102" s="12"/>
      <c r="G102" s="240" t="str">
        <f>IF(E102=0,"Rate Only",E102*F102)</f>
        <v>Rate Only</v>
      </c>
      <c r="H102" s="206"/>
      <c r="I102" s="206"/>
      <c r="J102" s="206"/>
      <c r="K102" s="206"/>
    </row>
    <row r="103" spans="1:11" x14ac:dyDescent="0.25">
      <c r="A103" s="2"/>
      <c r="B103" s="14"/>
      <c r="C103" s="3"/>
      <c r="D103" s="4"/>
      <c r="E103" s="11"/>
      <c r="F103" s="12"/>
      <c r="G103" s="240"/>
      <c r="H103" s="206"/>
      <c r="I103" s="206"/>
      <c r="J103" s="206"/>
      <c r="K103" s="206"/>
    </row>
    <row r="104" spans="1:11" x14ac:dyDescent="0.25">
      <c r="A104" s="2" t="s">
        <v>31</v>
      </c>
      <c r="B104" s="14" t="s">
        <v>154</v>
      </c>
      <c r="C104" s="3" t="s">
        <v>18</v>
      </c>
      <c r="D104" s="4" t="s">
        <v>22</v>
      </c>
      <c r="E104" s="11">
        <f>SUM(H104:K104)</f>
        <v>0</v>
      </c>
      <c r="F104" s="12"/>
      <c r="G104" s="240" t="str">
        <f>IF(E104=0,"Rate Only",E104*F104)</f>
        <v>Rate Only</v>
      </c>
      <c r="H104" s="206"/>
      <c r="I104" s="206"/>
      <c r="J104" s="206"/>
      <c r="K104" s="206">
        <v>0</v>
      </c>
    </row>
    <row r="105" spans="1:11" x14ac:dyDescent="0.25">
      <c r="A105" s="2"/>
      <c r="B105" s="14"/>
      <c r="C105" s="3" t="s">
        <v>20</v>
      </c>
      <c r="D105" s="4" t="s">
        <v>22</v>
      </c>
      <c r="E105" s="11">
        <f>E104</f>
        <v>0</v>
      </c>
      <c r="F105" s="12"/>
      <c r="G105" s="240" t="str">
        <f>IF(E105=0,"Rate Only",E105*F105)</f>
        <v>Rate Only</v>
      </c>
      <c r="H105" s="206"/>
      <c r="I105" s="206"/>
      <c r="J105" s="206"/>
      <c r="K105" s="206"/>
    </row>
    <row r="106" spans="1:11" x14ac:dyDescent="0.25">
      <c r="A106" s="2"/>
      <c r="B106" s="14"/>
      <c r="C106" s="3"/>
      <c r="D106" s="4"/>
      <c r="E106" s="11"/>
      <c r="F106" s="12"/>
      <c r="G106" s="240"/>
      <c r="H106" s="206"/>
      <c r="I106" s="206"/>
      <c r="J106" s="206"/>
      <c r="K106" s="206"/>
    </row>
    <row r="107" spans="1:11" x14ac:dyDescent="0.25">
      <c r="A107" s="15" t="s">
        <v>32</v>
      </c>
      <c r="B107" s="14" t="s">
        <v>155</v>
      </c>
      <c r="C107" s="3" t="s">
        <v>18</v>
      </c>
      <c r="D107" s="4" t="s">
        <v>22</v>
      </c>
      <c r="E107" s="11">
        <f>SUM(H107:K107)</f>
        <v>0</v>
      </c>
      <c r="F107" s="12"/>
      <c r="G107" s="240" t="str">
        <f>IF(E107=0,"Rate Only",E107*F107)</f>
        <v>Rate Only</v>
      </c>
      <c r="H107" s="206"/>
      <c r="I107" s="206"/>
      <c r="J107" s="206"/>
      <c r="K107" s="206">
        <v>0</v>
      </c>
    </row>
    <row r="108" spans="1:11" x14ac:dyDescent="0.25">
      <c r="A108" s="2"/>
      <c r="B108" s="14"/>
      <c r="C108" s="3" t="s">
        <v>20</v>
      </c>
      <c r="D108" s="4" t="s">
        <v>22</v>
      </c>
      <c r="E108" s="11">
        <f>E107</f>
        <v>0</v>
      </c>
      <c r="F108" s="12"/>
      <c r="G108" s="240" t="str">
        <f>IF(E108=0,"Rate Only",E108*F108)</f>
        <v>Rate Only</v>
      </c>
      <c r="H108" s="206"/>
      <c r="I108" s="206"/>
      <c r="J108" s="206"/>
      <c r="K108" s="206"/>
    </row>
    <row r="109" spans="1:11" x14ac:dyDescent="0.25">
      <c r="A109" s="2"/>
      <c r="B109" s="14"/>
      <c r="C109" s="3"/>
      <c r="D109" s="4"/>
      <c r="E109" s="11"/>
      <c r="F109" s="12"/>
      <c r="G109" s="240"/>
      <c r="H109" s="206"/>
      <c r="I109" s="206"/>
      <c r="J109" s="206"/>
      <c r="K109" s="206"/>
    </row>
    <row r="110" spans="1:11" x14ac:dyDescent="0.25">
      <c r="A110" s="2" t="s">
        <v>33</v>
      </c>
      <c r="B110" s="14" t="s">
        <v>156</v>
      </c>
      <c r="C110" s="3" t="s">
        <v>18</v>
      </c>
      <c r="D110" s="4" t="s">
        <v>22</v>
      </c>
      <c r="E110" s="11">
        <f>SUM(H110:K110)</f>
        <v>0</v>
      </c>
      <c r="F110" s="12"/>
      <c r="G110" s="240" t="str">
        <f>IF(E110=0,"Rate Only",E110*F110)</f>
        <v>Rate Only</v>
      </c>
      <c r="H110" s="206"/>
      <c r="I110" s="206"/>
      <c r="J110" s="206"/>
      <c r="K110" s="206"/>
    </row>
    <row r="111" spans="1:11" x14ac:dyDescent="0.25">
      <c r="A111" s="2"/>
      <c r="B111" s="14"/>
      <c r="C111" s="3" t="s">
        <v>20</v>
      </c>
      <c r="D111" s="4" t="s">
        <v>22</v>
      </c>
      <c r="E111" s="11">
        <f>E110</f>
        <v>0</v>
      </c>
      <c r="F111" s="12"/>
      <c r="G111" s="240" t="str">
        <f>IF(E111=0,"Rate Only",E111*F111)</f>
        <v>Rate Only</v>
      </c>
      <c r="H111" s="206"/>
      <c r="I111" s="206"/>
      <c r="J111" s="206"/>
      <c r="K111" s="206"/>
    </row>
    <row r="112" spans="1:11" x14ac:dyDescent="0.25">
      <c r="A112" s="2"/>
      <c r="B112" s="14"/>
      <c r="C112" s="3"/>
      <c r="D112" s="4"/>
      <c r="E112" s="11"/>
      <c r="F112" s="12"/>
      <c r="G112" s="240"/>
      <c r="H112" s="206"/>
      <c r="I112" s="206"/>
      <c r="J112" s="206"/>
      <c r="K112" s="206"/>
    </row>
    <row r="113" spans="1:11" x14ac:dyDescent="0.25">
      <c r="A113" s="15" t="s">
        <v>97</v>
      </c>
      <c r="B113" s="14" t="s">
        <v>157</v>
      </c>
      <c r="C113" s="3" t="s">
        <v>18</v>
      </c>
      <c r="D113" s="4" t="s">
        <v>22</v>
      </c>
      <c r="E113" s="11">
        <f>SUM(H113:K113)</f>
        <v>0</v>
      </c>
      <c r="F113" s="12"/>
      <c r="G113" s="240" t="str">
        <f>IF(E113=0,"Rate Only",E113*F113)</f>
        <v>Rate Only</v>
      </c>
      <c r="H113" s="206"/>
      <c r="I113" s="206"/>
      <c r="J113" s="206"/>
      <c r="K113" s="206"/>
    </row>
    <row r="114" spans="1:11" x14ac:dyDescent="0.25">
      <c r="A114" s="2"/>
      <c r="B114" s="14"/>
      <c r="C114" s="3" t="s">
        <v>20</v>
      </c>
      <c r="D114" s="4" t="s">
        <v>22</v>
      </c>
      <c r="E114" s="11">
        <f>E113</f>
        <v>0</v>
      </c>
      <c r="F114" s="12"/>
      <c r="G114" s="240" t="str">
        <f>IF(E114=0,"Rate Only",E114*F114)</f>
        <v>Rate Only</v>
      </c>
      <c r="H114" s="206"/>
      <c r="I114" s="206"/>
      <c r="J114" s="206"/>
      <c r="K114" s="206"/>
    </row>
    <row r="115" spans="1:11" x14ac:dyDescent="0.25">
      <c r="A115" s="2"/>
      <c r="B115" s="14"/>
      <c r="C115" s="3"/>
      <c r="D115" s="4"/>
      <c r="E115" s="11"/>
      <c r="F115" s="12"/>
      <c r="G115" s="240"/>
      <c r="H115" s="206"/>
      <c r="I115" s="206"/>
      <c r="J115" s="206"/>
      <c r="K115" s="206"/>
    </row>
    <row r="116" spans="1:11" x14ac:dyDescent="0.25">
      <c r="A116" s="2" t="s">
        <v>98</v>
      </c>
      <c r="B116" s="14" t="s">
        <v>158</v>
      </c>
      <c r="C116" s="3" t="s">
        <v>18</v>
      </c>
      <c r="D116" s="4" t="s">
        <v>22</v>
      </c>
      <c r="E116" s="11">
        <f>SUM(H116:K116)</f>
        <v>0</v>
      </c>
      <c r="F116" s="12"/>
      <c r="G116" s="240" t="str">
        <f>IF(E116=0,"Rate Only",E116*F116)</f>
        <v>Rate Only</v>
      </c>
      <c r="H116" s="206"/>
      <c r="I116" s="206"/>
      <c r="J116" s="206"/>
      <c r="K116" s="206"/>
    </row>
    <row r="117" spans="1:11" x14ac:dyDescent="0.25">
      <c r="A117" s="2"/>
      <c r="B117" s="14"/>
      <c r="C117" s="3" t="s">
        <v>20</v>
      </c>
      <c r="D117" s="4" t="s">
        <v>22</v>
      </c>
      <c r="E117" s="11">
        <f>E116</f>
        <v>0</v>
      </c>
      <c r="F117" s="12"/>
      <c r="G117" s="240" t="str">
        <f>IF(E117=0,"Rate Only",E117*F117)</f>
        <v>Rate Only</v>
      </c>
      <c r="H117" s="206"/>
      <c r="I117" s="206"/>
      <c r="J117" s="206"/>
      <c r="K117" s="206"/>
    </row>
    <row r="118" spans="1:11" x14ac:dyDescent="0.25">
      <c r="A118" s="2"/>
      <c r="B118" s="14"/>
      <c r="C118" s="3"/>
      <c r="D118" s="4"/>
      <c r="E118" s="11"/>
      <c r="F118" s="12"/>
      <c r="G118" s="240"/>
      <c r="H118" s="206"/>
      <c r="I118" s="206"/>
      <c r="J118" s="206"/>
      <c r="K118" s="206"/>
    </row>
    <row r="119" spans="1:11" x14ac:dyDescent="0.25">
      <c r="A119" s="2" t="s">
        <v>99</v>
      </c>
      <c r="B119" s="14" t="s">
        <v>394</v>
      </c>
      <c r="C119" s="3" t="s">
        <v>18</v>
      </c>
      <c r="D119" s="4" t="s">
        <v>22</v>
      </c>
      <c r="E119" s="11">
        <f>SUM(H119:K119)</f>
        <v>0</v>
      </c>
      <c r="F119" s="12"/>
      <c r="G119" s="240" t="str">
        <f>IF(E119=0,"Rate Only",E119*F119)</f>
        <v>Rate Only</v>
      </c>
      <c r="H119" s="206"/>
      <c r="I119" s="206"/>
      <c r="J119" s="206"/>
      <c r="K119" s="206"/>
    </row>
    <row r="120" spans="1:11" x14ac:dyDescent="0.25">
      <c r="A120" s="2"/>
      <c r="B120" s="14"/>
      <c r="C120" s="3" t="s">
        <v>20</v>
      </c>
      <c r="D120" s="4" t="s">
        <v>22</v>
      </c>
      <c r="E120" s="11">
        <f>E119</f>
        <v>0</v>
      </c>
      <c r="F120" s="12"/>
      <c r="G120" s="240" t="str">
        <f>IF(E120=0,"Rate Only",E120*F120)</f>
        <v>Rate Only</v>
      </c>
      <c r="H120" s="206"/>
      <c r="I120" s="206"/>
      <c r="J120" s="206"/>
      <c r="K120" s="206"/>
    </row>
    <row r="121" spans="1:11" x14ac:dyDescent="0.25">
      <c r="A121" s="2"/>
      <c r="B121" s="14"/>
      <c r="C121" s="3"/>
      <c r="D121" s="4"/>
      <c r="E121" s="11"/>
      <c r="F121" s="12"/>
      <c r="G121" s="240"/>
      <c r="H121" s="206"/>
      <c r="I121" s="206"/>
      <c r="J121" s="206"/>
      <c r="K121" s="206"/>
    </row>
    <row r="122" spans="1:11" x14ac:dyDescent="0.25">
      <c r="A122" s="15"/>
      <c r="B122" s="14"/>
      <c r="C122" s="3"/>
      <c r="D122" s="4"/>
      <c r="E122" s="11"/>
      <c r="F122" s="12"/>
      <c r="G122" s="240"/>
      <c r="H122" s="206"/>
      <c r="I122" s="206"/>
      <c r="J122" s="206"/>
      <c r="K122" s="206"/>
    </row>
    <row r="123" spans="1:11" ht="36" x14ac:dyDescent="0.25">
      <c r="A123" s="2">
        <v>2.2999999999999998</v>
      </c>
      <c r="B123" s="13" t="s">
        <v>840</v>
      </c>
      <c r="C123" s="3"/>
      <c r="D123" s="4"/>
      <c r="E123" s="11"/>
      <c r="F123" s="12"/>
      <c r="G123" s="240"/>
      <c r="H123" s="206"/>
      <c r="I123" s="206"/>
      <c r="J123" s="206"/>
      <c r="K123" s="206"/>
    </row>
    <row r="124" spans="1:11" x14ac:dyDescent="0.25">
      <c r="A124" s="2"/>
      <c r="B124" s="14"/>
      <c r="C124" s="3"/>
      <c r="D124" s="4"/>
      <c r="E124" s="11"/>
      <c r="F124" s="12"/>
      <c r="G124" s="240"/>
      <c r="H124" s="206"/>
      <c r="I124" s="206"/>
      <c r="J124" s="206"/>
      <c r="K124" s="206"/>
    </row>
    <row r="125" spans="1:11" x14ac:dyDescent="0.25">
      <c r="A125" s="2" t="s">
        <v>36</v>
      </c>
      <c r="B125" s="14" t="s">
        <v>164</v>
      </c>
      <c r="C125" s="3" t="s">
        <v>18</v>
      </c>
      <c r="D125" s="4" t="s">
        <v>22</v>
      </c>
      <c r="E125" s="11">
        <f>SUM(H125:K125)</f>
        <v>160</v>
      </c>
      <c r="F125" s="12"/>
      <c r="G125" s="240">
        <f t="shared" ref="G125:G126" si="3">IF(E125=0,"Rate Only",E125*F125)</f>
        <v>0</v>
      </c>
      <c r="H125" s="230"/>
      <c r="I125" s="206"/>
      <c r="J125" s="206"/>
      <c r="K125" s="206">
        <v>160</v>
      </c>
    </row>
    <row r="126" spans="1:11" x14ac:dyDescent="0.25">
      <c r="A126" s="2"/>
      <c r="B126" s="14"/>
      <c r="C126" s="3" t="s">
        <v>20</v>
      </c>
      <c r="D126" s="4" t="s">
        <v>22</v>
      </c>
      <c r="E126" s="11">
        <f>E125</f>
        <v>160</v>
      </c>
      <c r="F126" s="12"/>
      <c r="G126" s="240">
        <f t="shared" si="3"/>
        <v>0</v>
      </c>
      <c r="H126" s="230"/>
      <c r="I126" s="206"/>
      <c r="J126" s="206"/>
      <c r="K126" s="206"/>
    </row>
    <row r="127" spans="1:11" x14ac:dyDescent="0.25">
      <c r="A127" s="2"/>
      <c r="B127" s="14"/>
      <c r="C127" s="3"/>
      <c r="D127" s="4"/>
      <c r="E127" s="11"/>
      <c r="F127" s="12"/>
      <c r="G127" s="240"/>
      <c r="H127" s="230"/>
      <c r="I127" s="206"/>
      <c r="J127" s="206"/>
      <c r="K127" s="206"/>
    </row>
    <row r="128" spans="1:11" x14ac:dyDescent="0.25">
      <c r="A128" s="2" t="s">
        <v>37</v>
      </c>
      <c r="B128" s="14" t="s">
        <v>165</v>
      </c>
      <c r="C128" s="3" t="s">
        <v>18</v>
      </c>
      <c r="D128" s="4" t="s">
        <v>22</v>
      </c>
      <c r="E128" s="11">
        <f>SUM(H128:K128)</f>
        <v>0</v>
      </c>
      <c r="F128" s="12"/>
      <c r="G128" s="240" t="str">
        <f t="shared" ref="G128:G129" si="4">IF(E128=0,"Rate Only",E128*F128)</f>
        <v>Rate Only</v>
      </c>
      <c r="H128" s="230"/>
      <c r="I128" s="206"/>
      <c r="J128" s="206"/>
      <c r="K128" s="206"/>
    </row>
    <row r="129" spans="1:11" x14ac:dyDescent="0.25">
      <c r="A129" s="2"/>
      <c r="B129" s="14"/>
      <c r="C129" s="3" t="s">
        <v>20</v>
      </c>
      <c r="D129" s="4" t="s">
        <v>22</v>
      </c>
      <c r="E129" s="11">
        <f>E128</f>
        <v>0</v>
      </c>
      <c r="F129" s="12"/>
      <c r="G129" s="240" t="str">
        <f t="shared" si="4"/>
        <v>Rate Only</v>
      </c>
      <c r="H129" s="230"/>
      <c r="I129" s="206"/>
      <c r="J129" s="206"/>
      <c r="K129" s="206"/>
    </row>
    <row r="130" spans="1:11" x14ac:dyDescent="0.25">
      <c r="A130" s="2"/>
      <c r="B130" s="14"/>
      <c r="C130" s="3"/>
      <c r="D130" s="4"/>
      <c r="E130" s="11"/>
      <c r="F130" s="12"/>
      <c r="G130" s="240"/>
      <c r="H130" s="230"/>
      <c r="I130" s="206"/>
      <c r="J130" s="206"/>
      <c r="K130" s="206"/>
    </row>
    <row r="131" spans="1:11" x14ac:dyDescent="0.25">
      <c r="A131" s="2" t="s">
        <v>38</v>
      </c>
      <c r="B131" s="14" t="s">
        <v>166</v>
      </c>
      <c r="C131" s="3" t="s">
        <v>18</v>
      </c>
      <c r="D131" s="4" t="s">
        <v>22</v>
      </c>
      <c r="E131" s="11">
        <f>SUM(H131:K131)</f>
        <v>95</v>
      </c>
      <c r="F131" s="12"/>
      <c r="G131" s="240">
        <f t="shared" ref="G131:G132" si="5">IF(E131=0,"Rate Only",E131*F131)</f>
        <v>0</v>
      </c>
      <c r="H131" s="230"/>
      <c r="I131" s="206"/>
      <c r="J131" s="206"/>
      <c r="K131" s="206">
        <v>95</v>
      </c>
    </row>
    <row r="132" spans="1:11" x14ac:dyDescent="0.25">
      <c r="A132" s="2"/>
      <c r="B132" s="14"/>
      <c r="C132" s="3" t="s">
        <v>20</v>
      </c>
      <c r="D132" s="4" t="s">
        <v>22</v>
      </c>
      <c r="E132" s="11">
        <f>E131</f>
        <v>95</v>
      </c>
      <c r="F132" s="12"/>
      <c r="G132" s="240">
        <f t="shared" si="5"/>
        <v>0</v>
      </c>
      <c r="H132" s="230"/>
      <c r="I132" s="206"/>
      <c r="J132" s="206"/>
      <c r="K132" s="206"/>
    </row>
    <row r="133" spans="1:11" x14ac:dyDescent="0.25">
      <c r="A133" s="2"/>
      <c r="B133" s="14"/>
      <c r="C133" s="3"/>
      <c r="D133" s="4"/>
      <c r="E133" s="11"/>
      <c r="F133" s="12"/>
      <c r="G133" s="240"/>
      <c r="H133" s="230"/>
      <c r="I133" s="206"/>
      <c r="J133" s="206"/>
      <c r="K133" s="206"/>
    </row>
    <row r="134" spans="1:11" x14ac:dyDescent="0.25">
      <c r="A134" s="2" t="s">
        <v>39</v>
      </c>
      <c r="B134" s="14" t="s">
        <v>167</v>
      </c>
      <c r="C134" s="3" t="s">
        <v>18</v>
      </c>
      <c r="D134" s="4" t="s">
        <v>22</v>
      </c>
      <c r="E134" s="11">
        <f>SUM(H134:K134)</f>
        <v>0</v>
      </c>
      <c r="F134" s="12"/>
      <c r="G134" s="240" t="str">
        <f t="shared" ref="G134:G135" si="6">IF(E134=0,"Rate Only",E134*F134)</f>
        <v>Rate Only</v>
      </c>
      <c r="H134" s="230"/>
      <c r="I134" s="206"/>
      <c r="J134" s="206"/>
      <c r="K134" s="206"/>
    </row>
    <row r="135" spans="1:11" x14ac:dyDescent="0.25">
      <c r="A135" s="2"/>
      <c r="B135" s="14"/>
      <c r="C135" s="3" t="s">
        <v>20</v>
      </c>
      <c r="D135" s="4" t="s">
        <v>22</v>
      </c>
      <c r="E135" s="11">
        <f>E134</f>
        <v>0</v>
      </c>
      <c r="F135" s="12"/>
      <c r="G135" s="240" t="str">
        <f t="shared" si="6"/>
        <v>Rate Only</v>
      </c>
      <c r="H135" s="230"/>
      <c r="I135" s="206"/>
      <c r="J135" s="206"/>
      <c r="K135" s="206"/>
    </row>
    <row r="136" spans="1:11" x14ac:dyDescent="0.25">
      <c r="A136" s="2"/>
      <c r="B136" s="14"/>
      <c r="C136" s="3"/>
      <c r="D136" s="4"/>
      <c r="E136" s="11"/>
      <c r="F136" s="12"/>
      <c r="G136" s="240"/>
      <c r="H136" s="230"/>
      <c r="I136" s="206"/>
      <c r="J136" s="206"/>
      <c r="K136" s="206"/>
    </row>
    <row r="137" spans="1:11" x14ac:dyDescent="0.25">
      <c r="A137" s="2" t="s">
        <v>159</v>
      </c>
      <c r="B137" s="14" t="s">
        <v>168</v>
      </c>
      <c r="C137" s="3" t="s">
        <v>18</v>
      </c>
      <c r="D137" s="4" t="s">
        <v>22</v>
      </c>
      <c r="E137" s="11">
        <f>SUM(H137:K137)</f>
        <v>190</v>
      </c>
      <c r="F137" s="12"/>
      <c r="G137" s="240">
        <f t="shared" ref="G137:G138" si="7">IF(E137=0,"Rate Only",E137*F137)</f>
        <v>0</v>
      </c>
      <c r="H137" s="230"/>
      <c r="I137" s="206"/>
      <c r="J137" s="206"/>
      <c r="K137" s="206">
        <v>190</v>
      </c>
    </row>
    <row r="138" spans="1:11" x14ac:dyDescent="0.25">
      <c r="A138" s="2"/>
      <c r="B138" s="14"/>
      <c r="C138" s="3" t="s">
        <v>20</v>
      </c>
      <c r="D138" s="4" t="s">
        <v>22</v>
      </c>
      <c r="E138" s="11">
        <f>E137</f>
        <v>190</v>
      </c>
      <c r="F138" s="12"/>
      <c r="G138" s="240">
        <f t="shared" si="7"/>
        <v>0</v>
      </c>
      <c r="H138" s="230"/>
      <c r="I138" s="206"/>
      <c r="J138" s="206"/>
      <c r="K138" s="206"/>
    </row>
    <row r="139" spans="1:11" x14ac:dyDescent="0.25">
      <c r="A139" s="2"/>
      <c r="B139" s="14"/>
      <c r="C139" s="3"/>
      <c r="D139" s="4"/>
      <c r="E139" s="11"/>
      <c r="F139" s="12"/>
      <c r="G139" s="240"/>
      <c r="H139" s="230"/>
      <c r="I139" s="206"/>
      <c r="J139" s="206"/>
      <c r="K139" s="206"/>
    </row>
    <row r="140" spans="1:11" x14ac:dyDescent="0.25">
      <c r="A140" s="2" t="s">
        <v>160</v>
      </c>
      <c r="B140" s="14" t="s">
        <v>169</v>
      </c>
      <c r="C140" s="3" t="s">
        <v>18</v>
      </c>
      <c r="D140" s="4" t="s">
        <v>22</v>
      </c>
      <c r="E140" s="11">
        <f>SUM(H140:K140)</f>
        <v>0</v>
      </c>
      <c r="F140" s="12"/>
      <c r="G140" s="240" t="str">
        <f t="shared" ref="G140:G141" si="8">IF(E140=0,"Rate Only",E140*F140)</f>
        <v>Rate Only</v>
      </c>
      <c r="H140" s="230"/>
      <c r="I140" s="206"/>
      <c r="J140" s="206"/>
      <c r="K140" s="206"/>
    </row>
    <row r="141" spans="1:11" x14ac:dyDescent="0.25">
      <c r="A141" s="2"/>
      <c r="B141" s="14"/>
      <c r="C141" s="3" t="s">
        <v>20</v>
      </c>
      <c r="D141" s="4" t="s">
        <v>22</v>
      </c>
      <c r="E141" s="11">
        <f>E140</f>
        <v>0</v>
      </c>
      <c r="F141" s="12"/>
      <c r="G141" s="240" t="str">
        <f t="shared" si="8"/>
        <v>Rate Only</v>
      </c>
      <c r="H141" s="230"/>
      <c r="I141" s="206"/>
      <c r="J141" s="206"/>
      <c r="K141" s="206"/>
    </row>
    <row r="142" spans="1:11" x14ac:dyDescent="0.25">
      <c r="A142" s="2"/>
      <c r="B142" s="14"/>
      <c r="C142" s="3"/>
      <c r="D142" s="4"/>
      <c r="E142" s="11"/>
      <c r="F142" s="12"/>
      <c r="G142" s="240"/>
      <c r="H142" s="230"/>
      <c r="I142" s="206"/>
      <c r="J142" s="206"/>
      <c r="K142" s="206"/>
    </row>
    <row r="143" spans="1:11" x14ac:dyDescent="0.25">
      <c r="A143" s="2" t="s">
        <v>161</v>
      </c>
      <c r="B143" s="14" t="s">
        <v>170</v>
      </c>
      <c r="C143" s="3" t="s">
        <v>18</v>
      </c>
      <c r="D143" s="4" t="s">
        <v>22</v>
      </c>
      <c r="E143" s="11">
        <f>SUM(H143:K143)</f>
        <v>1210</v>
      </c>
      <c r="F143" s="12"/>
      <c r="G143" s="240">
        <f t="shared" ref="G143:G144" si="9">IF(E143=0,"Rate Only",E143*F143)</f>
        <v>0</v>
      </c>
      <c r="H143" s="230"/>
      <c r="I143" s="206"/>
      <c r="J143" s="206"/>
      <c r="K143" s="206">
        <v>1210</v>
      </c>
    </row>
    <row r="144" spans="1:11" x14ac:dyDescent="0.25">
      <c r="A144" s="2"/>
      <c r="B144" s="14"/>
      <c r="C144" s="3" t="s">
        <v>20</v>
      </c>
      <c r="D144" s="4" t="s">
        <v>22</v>
      </c>
      <c r="E144" s="11">
        <f>E143</f>
        <v>1210</v>
      </c>
      <c r="G144" s="240">
        <f t="shared" si="9"/>
        <v>0</v>
      </c>
      <c r="H144" s="230"/>
      <c r="I144" s="206"/>
      <c r="J144" s="206"/>
      <c r="K144" s="206"/>
    </row>
    <row r="145" spans="1:11" x14ac:dyDescent="0.25">
      <c r="A145" s="2"/>
      <c r="B145" s="14"/>
      <c r="C145" s="3"/>
      <c r="D145" s="4"/>
      <c r="E145" s="11"/>
      <c r="F145" s="12"/>
      <c r="G145" s="240"/>
      <c r="H145" s="230"/>
      <c r="I145" s="206"/>
      <c r="J145" s="206"/>
      <c r="K145" s="206"/>
    </row>
    <row r="146" spans="1:11" x14ac:dyDescent="0.25">
      <c r="A146" s="2" t="s">
        <v>162</v>
      </c>
      <c r="B146" s="14" t="s">
        <v>171</v>
      </c>
      <c r="C146" s="3" t="s">
        <v>18</v>
      </c>
      <c r="D146" s="4" t="s">
        <v>22</v>
      </c>
      <c r="E146" s="11">
        <f>SUM(H146:K146)</f>
        <v>320</v>
      </c>
      <c r="F146" s="12"/>
      <c r="G146" s="240">
        <f t="shared" ref="G146:G147" si="10">IF(E146=0,"Rate Only",E146*F146)</f>
        <v>0</v>
      </c>
      <c r="H146" s="230"/>
      <c r="I146" s="206"/>
      <c r="J146" s="206"/>
      <c r="K146" s="206">
        <v>320</v>
      </c>
    </row>
    <row r="147" spans="1:11" x14ac:dyDescent="0.25">
      <c r="A147" s="2"/>
      <c r="B147" s="14"/>
      <c r="C147" s="3" t="s">
        <v>20</v>
      </c>
      <c r="D147" s="4" t="s">
        <v>22</v>
      </c>
      <c r="E147" s="11">
        <f>E146</f>
        <v>320</v>
      </c>
      <c r="F147" s="12"/>
      <c r="G147" s="240">
        <f t="shared" si="10"/>
        <v>0</v>
      </c>
      <c r="H147" s="230"/>
      <c r="I147" s="206"/>
      <c r="J147" s="206"/>
      <c r="K147" s="206"/>
    </row>
    <row r="148" spans="1:11" x14ac:dyDescent="0.25">
      <c r="A148" s="2"/>
      <c r="B148" s="14"/>
      <c r="C148" s="3"/>
      <c r="D148" s="4"/>
      <c r="E148" s="11"/>
      <c r="F148" s="12"/>
      <c r="G148" s="240"/>
      <c r="H148" s="230"/>
      <c r="I148" s="206"/>
      <c r="J148" s="206"/>
      <c r="K148" s="206"/>
    </row>
    <row r="149" spans="1:11" x14ac:dyDescent="0.25">
      <c r="A149" s="2" t="s">
        <v>163</v>
      </c>
      <c r="B149" s="14" t="s">
        <v>172</v>
      </c>
      <c r="C149" s="3" t="s">
        <v>18</v>
      </c>
      <c r="D149" s="4" t="s">
        <v>22</v>
      </c>
      <c r="E149" s="11">
        <f>SUM(H149:K149)</f>
        <v>0</v>
      </c>
      <c r="F149" s="12"/>
      <c r="G149" s="240" t="str">
        <f t="shared" ref="G149:G150" si="11">IF(E149=0,"Rate Only",E149*F149)</f>
        <v>Rate Only</v>
      </c>
      <c r="H149" s="230"/>
      <c r="I149" s="206"/>
      <c r="J149" s="206"/>
      <c r="K149" s="206"/>
    </row>
    <row r="150" spans="1:11" x14ac:dyDescent="0.25">
      <c r="A150" s="2"/>
      <c r="B150" s="14"/>
      <c r="C150" s="3" t="s">
        <v>20</v>
      </c>
      <c r="D150" s="4" t="s">
        <v>22</v>
      </c>
      <c r="E150" s="11">
        <f>E149</f>
        <v>0</v>
      </c>
      <c r="F150" s="12"/>
      <c r="G150" s="240" t="str">
        <f t="shared" si="11"/>
        <v>Rate Only</v>
      </c>
      <c r="H150" s="230"/>
      <c r="I150" s="206"/>
      <c r="J150" s="206"/>
      <c r="K150" s="206"/>
    </row>
    <row r="151" spans="1:11" x14ac:dyDescent="0.25">
      <c r="A151" s="2"/>
      <c r="B151" s="14"/>
      <c r="C151" s="3"/>
      <c r="D151" s="4"/>
      <c r="E151" s="11"/>
      <c r="F151" s="12"/>
      <c r="G151" s="240"/>
      <c r="H151" s="206"/>
      <c r="I151" s="206"/>
      <c r="J151" s="206"/>
      <c r="K151" s="206"/>
    </row>
    <row r="152" spans="1:11" x14ac:dyDescent="0.25">
      <c r="A152" s="2">
        <v>2.4</v>
      </c>
      <c r="B152" s="64" t="s">
        <v>173</v>
      </c>
      <c r="C152" s="3"/>
      <c r="D152" s="4"/>
      <c r="E152" s="11"/>
      <c r="F152" s="12"/>
      <c r="G152" s="240"/>
      <c r="H152" s="206"/>
      <c r="I152" s="206"/>
      <c r="J152" s="206"/>
      <c r="K152" s="206"/>
    </row>
    <row r="153" spans="1:11" x14ac:dyDescent="0.25">
      <c r="A153" s="2"/>
      <c r="B153" s="64"/>
      <c r="C153" s="3"/>
      <c r="D153" s="4"/>
      <c r="E153" s="11"/>
      <c r="F153" s="12"/>
      <c r="G153" s="240"/>
      <c r="H153" s="206"/>
      <c r="I153" s="206"/>
      <c r="J153" s="206"/>
      <c r="K153" s="206"/>
    </row>
    <row r="154" spans="1:11" ht="24" x14ac:dyDescent="0.25">
      <c r="A154" s="2"/>
      <c r="B154" s="104" t="s">
        <v>187</v>
      </c>
      <c r="C154" s="3"/>
      <c r="D154" s="4"/>
      <c r="E154" s="11"/>
      <c r="F154" s="12"/>
      <c r="G154" s="240"/>
      <c r="H154" s="206"/>
      <c r="I154" s="206"/>
      <c r="J154" s="206"/>
      <c r="K154" s="206"/>
    </row>
    <row r="155" spans="1:11" x14ac:dyDescent="0.25">
      <c r="A155" s="2"/>
      <c r="B155" s="14"/>
      <c r="C155" s="3"/>
      <c r="D155" s="4"/>
      <c r="E155" s="11"/>
      <c r="F155" s="12"/>
      <c r="G155" s="240"/>
      <c r="H155" s="206"/>
      <c r="I155" s="206"/>
      <c r="J155" s="206"/>
      <c r="K155" s="206"/>
    </row>
    <row r="156" spans="1:11" x14ac:dyDescent="0.25">
      <c r="A156" s="15" t="s">
        <v>129</v>
      </c>
      <c r="B156" s="14" t="s">
        <v>145</v>
      </c>
      <c r="C156" s="3" t="s">
        <v>18</v>
      </c>
      <c r="D156" s="4" t="s">
        <v>185</v>
      </c>
      <c r="E156" s="11">
        <f>SUM(H156:K156)</f>
        <v>0</v>
      </c>
      <c r="F156" s="12"/>
      <c r="G156" s="240" t="str">
        <f>IF(E156=0,"Rate Only",E156*F156)</f>
        <v>Rate Only</v>
      </c>
      <c r="H156" s="206"/>
      <c r="I156" s="206"/>
      <c r="J156" s="206"/>
      <c r="K156" s="206"/>
    </row>
    <row r="157" spans="1:11" x14ac:dyDescent="0.25">
      <c r="A157" s="2"/>
      <c r="B157" s="14"/>
      <c r="C157" s="3" t="s">
        <v>20</v>
      </c>
      <c r="D157" s="4" t="s">
        <v>185</v>
      </c>
      <c r="E157" s="11">
        <f>E156</f>
        <v>0</v>
      </c>
      <c r="F157" s="12"/>
      <c r="G157" s="240" t="str">
        <f>IF(E157=0,"Rate Only",E157*F157)</f>
        <v>Rate Only</v>
      </c>
      <c r="H157" s="206"/>
      <c r="I157" s="206"/>
      <c r="J157" s="206"/>
      <c r="K157" s="206"/>
    </row>
    <row r="158" spans="1:11" x14ac:dyDescent="0.25">
      <c r="A158" s="2"/>
      <c r="B158" s="14"/>
      <c r="C158" s="3"/>
      <c r="D158" s="4"/>
      <c r="E158" s="11"/>
      <c r="F158" s="12"/>
      <c r="G158" s="240"/>
      <c r="H158" s="206"/>
      <c r="I158" s="206"/>
      <c r="J158" s="206"/>
      <c r="K158" s="206"/>
    </row>
    <row r="159" spans="1:11" x14ac:dyDescent="0.25">
      <c r="A159" s="15" t="s">
        <v>130</v>
      </c>
      <c r="B159" s="14" t="s">
        <v>144</v>
      </c>
      <c r="C159" s="3" t="s">
        <v>18</v>
      </c>
      <c r="D159" s="4" t="s">
        <v>185</v>
      </c>
      <c r="E159" s="11">
        <f>SUM(H159:K159)</f>
        <v>0</v>
      </c>
      <c r="G159" s="240" t="str">
        <f>IF(E159=0,"Rate Only",E159*F158)</f>
        <v>Rate Only</v>
      </c>
      <c r="H159" s="206"/>
      <c r="I159" s="206"/>
      <c r="J159" s="206"/>
      <c r="K159" s="206"/>
    </row>
    <row r="160" spans="1:11" x14ac:dyDescent="0.25">
      <c r="A160" s="2"/>
      <c r="B160" s="14"/>
      <c r="C160" s="3" t="s">
        <v>20</v>
      </c>
      <c r="D160" s="4" t="s">
        <v>185</v>
      </c>
      <c r="E160" s="11">
        <f>E159</f>
        <v>0</v>
      </c>
      <c r="F160" s="12"/>
      <c r="G160" s="240" t="str">
        <f>IF(E160=0,"Rate Only",E160*F160)</f>
        <v>Rate Only</v>
      </c>
      <c r="H160" s="206"/>
      <c r="I160" s="206"/>
      <c r="J160" s="206"/>
      <c r="K160" s="206"/>
    </row>
    <row r="161" spans="1:11" x14ac:dyDescent="0.25">
      <c r="A161" s="2"/>
      <c r="B161" s="14"/>
      <c r="C161" s="3"/>
      <c r="D161" s="4"/>
      <c r="E161" s="11"/>
      <c r="F161" s="12"/>
      <c r="G161" s="240"/>
      <c r="H161" s="206"/>
      <c r="I161" s="206"/>
      <c r="J161" s="206"/>
      <c r="K161" s="206"/>
    </row>
    <row r="162" spans="1:11" x14ac:dyDescent="0.25">
      <c r="A162" s="15" t="s">
        <v>131</v>
      </c>
      <c r="B162" s="14" t="s">
        <v>146</v>
      </c>
      <c r="C162" s="3" t="s">
        <v>18</v>
      </c>
      <c r="D162" s="4" t="s">
        <v>185</v>
      </c>
      <c r="E162" s="11">
        <v>0</v>
      </c>
      <c r="F162" s="12"/>
      <c r="G162" s="240" t="str">
        <f>IF(E162=0,"Rate Only",E162*F162)</f>
        <v>Rate Only</v>
      </c>
      <c r="H162" s="206"/>
      <c r="I162" s="206"/>
      <c r="J162" s="206"/>
      <c r="K162" s="206">
        <v>0</v>
      </c>
    </row>
    <row r="163" spans="1:11" x14ac:dyDescent="0.25">
      <c r="A163" s="2"/>
      <c r="B163" s="14"/>
      <c r="C163" s="3" t="s">
        <v>20</v>
      </c>
      <c r="D163" s="4" t="s">
        <v>185</v>
      </c>
      <c r="E163" s="11">
        <f>E162</f>
        <v>0</v>
      </c>
      <c r="F163" s="12"/>
      <c r="G163" s="240" t="str">
        <f>IF(E163=0,"Rate Only",E163*F163)</f>
        <v>Rate Only</v>
      </c>
      <c r="H163" s="206"/>
      <c r="I163" s="206"/>
      <c r="J163" s="206"/>
      <c r="K163" s="206"/>
    </row>
    <row r="164" spans="1:11" x14ac:dyDescent="0.25">
      <c r="A164" s="2"/>
      <c r="B164" s="14"/>
      <c r="C164" s="3"/>
      <c r="D164" s="4"/>
      <c r="E164" s="11"/>
      <c r="F164" s="12"/>
      <c r="G164" s="240"/>
      <c r="H164" s="206"/>
      <c r="I164" s="206"/>
      <c r="J164" s="206"/>
      <c r="K164" s="206"/>
    </row>
    <row r="165" spans="1:11" x14ac:dyDescent="0.25">
      <c r="A165" s="15" t="s">
        <v>142</v>
      </c>
      <c r="B165" s="14" t="s">
        <v>147</v>
      </c>
      <c r="C165" s="3" t="s">
        <v>18</v>
      </c>
      <c r="D165" s="4" t="s">
        <v>185</v>
      </c>
      <c r="E165" s="11">
        <v>0</v>
      </c>
      <c r="F165" s="12"/>
      <c r="G165" s="240" t="str">
        <f>IF(E165=0,"Rate Only",E165*F165)</f>
        <v>Rate Only</v>
      </c>
      <c r="H165" s="206"/>
      <c r="I165" s="206"/>
      <c r="J165" s="206"/>
      <c r="K165" s="206">
        <v>0</v>
      </c>
    </row>
    <row r="166" spans="1:11" x14ac:dyDescent="0.25">
      <c r="A166" s="2"/>
      <c r="B166" s="14"/>
      <c r="C166" s="3" t="s">
        <v>20</v>
      </c>
      <c r="D166" s="4" t="s">
        <v>185</v>
      </c>
      <c r="E166" s="11">
        <f>E165</f>
        <v>0</v>
      </c>
      <c r="F166" s="12"/>
      <c r="G166" s="240" t="str">
        <f>IF(E166=0,"Rate Only",E166*F166)</f>
        <v>Rate Only</v>
      </c>
      <c r="H166" s="206"/>
      <c r="I166" s="206"/>
      <c r="J166" s="206"/>
      <c r="K166" s="206"/>
    </row>
    <row r="167" spans="1:11" x14ac:dyDescent="0.25">
      <c r="A167" s="2"/>
      <c r="B167" s="14"/>
      <c r="C167" s="3"/>
      <c r="D167" s="4"/>
      <c r="E167" s="11"/>
      <c r="F167" s="12"/>
      <c r="G167" s="240"/>
      <c r="H167" s="206"/>
      <c r="I167" s="206"/>
      <c r="J167" s="206"/>
      <c r="K167" s="206"/>
    </row>
    <row r="168" spans="1:11" x14ac:dyDescent="0.25">
      <c r="A168" s="15" t="s">
        <v>174</v>
      </c>
      <c r="B168" s="14" t="s">
        <v>148</v>
      </c>
      <c r="C168" s="3" t="s">
        <v>18</v>
      </c>
      <c r="D168" s="4" t="s">
        <v>185</v>
      </c>
      <c r="E168" s="11">
        <f>SUM(H168:K168)</f>
        <v>0</v>
      </c>
      <c r="F168" s="12"/>
      <c r="G168" s="240" t="str">
        <f>IF(E168=0,"Rate Only",E168*F168)</f>
        <v>Rate Only</v>
      </c>
      <c r="H168" s="206"/>
      <c r="I168" s="206"/>
      <c r="J168" s="206"/>
      <c r="K168" s="206"/>
    </row>
    <row r="169" spans="1:11" x14ac:dyDescent="0.25">
      <c r="A169" s="2"/>
      <c r="B169" s="14"/>
      <c r="C169" s="3" t="s">
        <v>20</v>
      </c>
      <c r="D169" s="4" t="s">
        <v>185</v>
      </c>
      <c r="E169" s="11">
        <f>E168</f>
        <v>0</v>
      </c>
      <c r="F169" s="12"/>
      <c r="G169" s="240" t="str">
        <f>IF(E169=0,"Rate Only",E169*F169)</f>
        <v>Rate Only</v>
      </c>
      <c r="H169" s="206"/>
      <c r="I169" s="206"/>
      <c r="J169" s="206"/>
      <c r="K169" s="206"/>
    </row>
    <row r="170" spans="1:11" x14ac:dyDescent="0.25">
      <c r="A170" s="2"/>
      <c r="B170" s="14"/>
      <c r="C170" s="3"/>
      <c r="D170" s="4"/>
      <c r="E170" s="11"/>
      <c r="F170" s="12"/>
      <c r="G170" s="240"/>
      <c r="H170" s="206"/>
      <c r="I170" s="206"/>
      <c r="J170" s="206"/>
      <c r="K170" s="206"/>
    </row>
    <row r="171" spans="1:11" x14ac:dyDescent="0.25">
      <c r="A171" s="15" t="s">
        <v>175</v>
      </c>
      <c r="B171" s="14" t="s">
        <v>149</v>
      </c>
      <c r="C171" s="3" t="s">
        <v>18</v>
      </c>
      <c r="D171" s="4" t="s">
        <v>185</v>
      </c>
      <c r="E171" s="11">
        <f>SUM(H171:K171)</f>
        <v>0</v>
      </c>
      <c r="F171" s="12"/>
      <c r="G171" s="240" t="str">
        <f>IF(E171=0,"Rate Only",E171*F171)</f>
        <v>Rate Only</v>
      </c>
      <c r="H171" s="206"/>
      <c r="I171" s="206"/>
      <c r="J171" s="206"/>
      <c r="K171" s="206">
        <v>0</v>
      </c>
    </row>
    <row r="172" spans="1:11" x14ac:dyDescent="0.25">
      <c r="A172" s="2"/>
      <c r="B172" s="14"/>
      <c r="C172" s="3" t="s">
        <v>20</v>
      </c>
      <c r="D172" s="4" t="s">
        <v>185</v>
      </c>
      <c r="E172" s="11">
        <f>E171</f>
        <v>0</v>
      </c>
      <c r="F172" s="12"/>
      <c r="G172" s="240" t="str">
        <f>IF(E172=0,"Rate Only",E172*F172)</f>
        <v>Rate Only</v>
      </c>
      <c r="H172" s="206"/>
      <c r="I172" s="206"/>
      <c r="J172" s="206"/>
      <c r="K172" s="206"/>
    </row>
    <row r="173" spans="1:11" x14ac:dyDescent="0.25">
      <c r="A173" s="2"/>
      <c r="B173" s="14"/>
      <c r="C173" s="3"/>
      <c r="D173" s="4"/>
      <c r="E173" s="11"/>
      <c r="F173" s="12"/>
      <c r="G173" s="240"/>
      <c r="H173" s="206"/>
      <c r="I173" s="206"/>
      <c r="J173" s="206"/>
      <c r="K173" s="206"/>
    </row>
    <row r="174" spans="1:11" x14ac:dyDescent="0.25">
      <c r="A174" s="15" t="s">
        <v>176</v>
      </c>
      <c r="B174" s="14" t="s">
        <v>150</v>
      </c>
      <c r="C174" s="3" t="s">
        <v>18</v>
      </c>
      <c r="D174" s="4" t="s">
        <v>185</v>
      </c>
      <c r="E174" s="11">
        <f>SUM(H174:K174)</f>
        <v>0</v>
      </c>
      <c r="F174" s="12"/>
      <c r="G174" s="240" t="str">
        <f>IF(E174=0,"Rate Only",E174*F174)</f>
        <v>Rate Only</v>
      </c>
      <c r="H174" s="206"/>
      <c r="I174" s="206"/>
      <c r="J174" s="206"/>
      <c r="K174" s="206"/>
    </row>
    <row r="175" spans="1:11" x14ac:dyDescent="0.25">
      <c r="A175" s="2"/>
      <c r="B175" s="14"/>
      <c r="C175" s="3" t="s">
        <v>20</v>
      </c>
      <c r="D175" s="4" t="s">
        <v>185</v>
      </c>
      <c r="E175" s="11">
        <f>E174</f>
        <v>0</v>
      </c>
      <c r="F175" s="12"/>
      <c r="G175" s="240" t="str">
        <f>IF(E175=0,"Rate Only",E175*F175)</f>
        <v>Rate Only</v>
      </c>
      <c r="H175" s="206"/>
      <c r="I175" s="206"/>
      <c r="J175" s="206"/>
      <c r="K175" s="206"/>
    </row>
    <row r="176" spans="1:11" x14ac:dyDescent="0.25">
      <c r="A176" s="2"/>
      <c r="B176" s="14"/>
      <c r="C176" s="3"/>
      <c r="D176" s="4"/>
      <c r="E176" s="11"/>
      <c r="F176" s="12"/>
      <c r="G176" s="240"/>
      <c r="H176" s="206"/>
      <c r="I176" s="206"/>
      <c r="J176" s="206"/>
      <c r="K176" s="206"/>
    </row>
    <row r="177" spans="1:11" x14ac:dyDescent="0.25">
      <c r="A177" s="15" t="s">
        <v>177</v>
      </c>
      <c r="B177" s="14" t="s">
        <v>151</v>
      </c>
      <c r="C177" s="3" t="s">
        <v>18</v>
      </c>
      <c r="D177" s="4" t="s">
        <v>185</v>
      </c>
      <c r="E177" s="11">
        <f>SUM(H177:K177)</f>
        <v>0</v>
      </c>
      <c r="F177" s="12"/>
      <c r="G177" s="240" t="str">
        <f>IF(E177=0,"Rate Only",E177*F177)</f>
        <v>Rate Only</v>
      </c>
      <c r="H177" s="206"/>
      <c r="I177" s="206"/>
      <c r="J177" s="206"/>
      <c r="K177" s="206">
        <v>0</v>
      </c>
    </row>
    <row r="178" spans="1:11" x14ac:dyDescent="0.25">
      <c r="A178" s="2"/>
      <c r="B178" s="14"/>
      <c r="C178" s="3" t="s">
        <v>20</v>
      </c>
      <c r="D178" s="4" t="s">
        <v>185</v>
      </c>
      <c r="E178" s="11">
        <f>E177</f>
        <v>0</v>
      </c>
      <c r="F178" s="12"/>
      <c r="G178" s="240" t="str">
        <f>IF(E178=0,"Rate Only",E178*F178)</f>
        <v>Rate Only</v>
      </c>
      <c r="H178" s="206"/>
      <c r="I178" s="206"/>
      <c r="J178" s="206"/>
      <c r="K178" s="206"/>
    </row>
    <row r="179" spans="1:11" x14ac:dyDescent="0.25">
      <c r="A179" s="2"/>
      <c r="B179" s="14"/>
      <c r="C179" s="3"/>
      <c r="D179" s="4"/>
      <c r="E179" s="11"/>
      <c r="F179" s="12"/>
      <c r="G179" s="240"/>
      <c r="H179" s="206"/>
      <c r="I179" s="206"/>
      <c r="J179" s="206"/>
      <c r="K179" s="206"/>
    </row>
    <row r="180" spans="1:11" x14ac:dyDescent="0.25">
      <c r="A180" s="15" t="s">
        <v>178</v>
      </c>
      <c r="B180" s="14" t="s">
        <v>152</v>
      </c>
      <c r="C180" s="3" t="s">
        <v>18</v>
      </c>
      <c r="D180" s="4" t="s">
        <v>185</v>
      </c>
      <c r="E180" s="11">
        <f>SUM(H180:K180)</f>
        <v>0</v>
      </c>
      <c r="F180" s="12"/>
      <c r="G180" s="240" t="str">
        <f>IF(E180=0,"Rate Only",E180*F180)</f>
        <v>Rate Only</v>
      </c>
      <c r="H180" s="206"/>
      <c r="I180" s="206"/>
      <c r="J180" s="206"/>
      <c r="K180" s="206">
        <v>0</v>
      </c>
    </row>
    <row r="181" spans="1:11" x14ac:dyDescent="0.25">
      <c r="A181" s="2"/>
      <c r="B181" s="14"/>
      <c r="C181" s="3" t="s">
        <v>20</v>
      </c>
      <c r="D181" s="4" t="s">
        <v>185</v>
      </c>
      <c r="E181" s="11">
        <f>E180</f>
        <v>0</v>
      </c>
      <c r="F181" s="12"/>
      <c r="G181" s="240" t="str">
        <f>IF(E181=0,"Rate Only",E181*F181)</f>
        <v>Rate Only</v>
      </c>
      <c r="H181" s="206"/>
      <c r="I181" s="206"/>
      <c r="J181" s="206"/>
      <c r="K181" s="206"/>
    </row>
    <row r="182" spans="1:11" x14ac:dyDescent="0.25">
      <c r="A182" s="2"/>
      <c r="B182" s="14"/>
      <c r="C182" s="3"/>
      <c r="D182" s="4"/>
      <c r="E182" s="11"/>
      <c r="F182" s="12"/>
      <c r="G182" s="240"/>
      <c r="H182" s="206"/>
      <c r="I182" s="206"/>
      <c r="J182" s="206"/>
      <c r="K182" s="206"/>
    </row>
    <row r="183" spans="1:11" x14ac:dyDescent="0.25">
      <c r="A183" s="15" t="s">
        <v>179</v>
      </c>
      <c r="B183" s="14" t="s">
        <v>153</v>
      </c>
      <c r="C183" s="3" t="s">
        <v>18</v>
      </c>
      <c r="D183" s="4" t="s">
        <v>185</v>
      </c>
      <c r="E183" s="11">
        <f>SUM(H183:K183)</f>
        <v>0</v>
      </c>
      <c r="F183" s="12"/>
      <c r="G183" s="240" t="str">
        <f>IF(E183=0,"Rate Only",E183*F183)</f>
        <v>Rate Only</v>
      </c>
      <c r="H183" s="206"/>
      <c r="I183" s="206"/>
      <c r="J183" s="206"/>
      <c r="K183" s="206">
        <v>0</v>
      </c>
    </row>
    <row r="184" spans="1:11" x14ac:dyDescent="0.25">
      <c r="A184" s="2"/>
      <c r="B184" s="14"/>
      <c r="C184" s="3" t="s">
        <v>20</v>
      </c>
      <c r="D184" s="4" t="s">
        <v>185</v>
      </c>
      <c r="E184" s="11">
        <f>E183</f>
        <v>0</v>
      </c>
      <c r="F184" s="12"/>
      <c r="G184" s="240" t="str">
        <f>IF(E184=0,"Rate Only",E184*F184)</f>
        <v>Rate Only</v>
      </c>
      <c r="H184" s="206"/>
      <c r="I184" s="206"/>
      <c r="J184" s="206"/>
      <c r="K184" s="206"/>
    </row>
    <row r="185" spans="1:11" x14ac:dyDescent="0.25">
      <c r="A185" s="2"/>
      <c r="B185" s="14"/>
      <c r="C185" s="3"/>
      <c r="D185" s="4"/>
      <c r="E185" s="11"/>
      <c r="F185" s="12"/>
      <c r="G185" s="240"/>
      <c r="H185" s="206"/>
      <c r="I185" s="206"/>
      <c r="J185" s="206"/>
      <c r="K185" s="206"/>
    </row>
    <row r="186" spans="1:11" x14ac:dyDescent="0.25">
      <c r="A186" s="15" t="s">
        <v>180</v>
      </c>
      <c r="B186" s="14" t="s">
        <v>154</v>
      </c>
      <c r="C186" s="3" t="s">
        <v>18</v>
      </c>
      <c r="D186" s="4" t="s">
        <v>185</v>
      </c>
      <c r="E186" s="11">
        <v>10</v>
      </c>
      <c r="F186" s="12"/>
      <c r="G186" s="240">
        <f>IF(E186=0,"Rate Only",E186*F186)</f>
        <v>0</v>
      </c>
      <c r="H186" s="206"/>
      <c r="I186" s="206"/>
      <c r="J186" s="206"/>
      <c r="K186" s="206">
        <v>0</v>
      </c>
    </row>
    <row r="187" spans="1:11" x14ac:dyDescent="0.25">
      <c r="A187" s="2"/>
      <c r="B187" s="14"/>
      <c r="C187" s="3" t="s">
        <v>20</v>
      </c>
      <c r="D187" s="4" t="s">
        <v>185</v>
      </c>
      <c r="E187" s="11">
        <f>E186</f>
        <v>10</v>
      </c>
      <c r="F187" s="12"/>
      <c r="G187" s="240">
        <f>IF(E187=0,"Rate Only",E187*F187)</f>
        <v>0</v>
      </c>
      <c r="H187" s="206"/>
      <c r="I187" s="206"/>
      <c r="J187" s="206"/>
      <c r="K187" s="206"/>
    </row>
    <row r="188" spans="1:11" x14ac:dyDescent="0.25">
      <c r="A188" s="2"/>
      <c r="B188" s="14"/>
      <c r="C188" s="3"/>
      <c r="D188" s="4"/>
      <c r="E188" s="11"/>
      <c r="F188" s="12"/>
      <c r="G188" s="240"/>
      <c r="H188" s="206"/>
      <c r="I188" s="206"/>
      <c r="J188" s="206"/>
      <c r="K188" s="206"/>
    </row>
    <row r="189" spans="1:11" x14ac:dyDescent="0.25">
      <c r="A189" s="15" t="s">
        <v>181</v>
      </c>
      <c r="B189" s="14" t="s">
        <v>155</v>
      </c>
      <c r="C189" s="3" t="s">
        <v>18</v>
      </c>
      <c r="D189" s="4" t="s">
        <v>185</v>
      </c>
      <c r="E189" s="11">
        <v>8</v>
      </c>
      <c r="F189" s="12"/>
      <c r="G189" s="240">
        <f>IF(E189=0,"Rate Only",E189*F189)</f>
        <v>0</v>
      </c>
      <c r="H189" s="206"/>
      <c r="I189" s="206"/>
      <c r="J189" s="206"/>
      <c r="K189" s="206">
        <v>0</v>
      </c>
    </row>
    <row r="190" spans="1:11" x14ac:dyDescent="0.25">
      <c r="A190" s="2"/>
      <c r="B190" s="14"/>
      <c r="C190" s="3" t="s">
        <v>20</v>
      </c>
      <c r="D190" s="4" t="s">
        <v>185</v>
      </c>
      <c r="E190" s="11">
        <f>E189</f>
        <v>8</v>
      </c>
      <c r="F190" s="12"/>
      <c r="G190" s="240">
        <f>IF(E190=0,"Rate Only",E190*F190)</f>
        <v>0</v>
      </c>
      <c r="H190" s="206"/>
      <c r="I190" s="206"/>
      <c r="J190" s="206"/>
      <c r="K190" s="206"/>
    </row>
    <row r="191" spans="1:11" x14ac:dyDescent="0.25">
      <c r="A191" s="2"/>
      <c r="B191" s="14"/>
      <c r="C191" s="3"/>
      <c r="D191" s="4"/>
      <c r="E191" s="11"/>
      <c r="F191" s="12"/>
      <c r="G191" s="240"/>
      <c r="H191" s="206"/>
      <c r="I191" s="206"/>
      <c r="J191" s="206"/>
      <c r="K191" s="206"/>
    </row>
    <row r="192" spans="1:11" x14ac:dyDescent="0.25">
      <c r="A192" s="15" t="s">
        <v>182</v>
      </c>
      <c r="B192" s="14" t="s">
        <v>156</v>
      </c>
      <c r="C192" s="3" t="s">
        <v>18</v>
      </c>
      <c r="D192" s="4" t="s">
        <v>185</v>
      </c>
      <c r="E192" s="11">
        <f>SUM(H192:K192)</f>
        <v>0</v>
      </c>
      <c r="F192" s="12"/>
      <c r="G192" s="240" t="str">
        <f>IF(E192=0,"Rate Only",E192*F192)</f>
        <v>Rate Only</v>
      </c>
      <c r="H192" s="206"/>
      <c r="I192" s="206"/>
      <c r="J192" s="206"/>
      <c r="K192" s="206"/>
    </row>
    <row r="193" spans="1:11" x14ac:dyDescent="0.25">
      <c r="A193" s="2"/>
      <c r="B193" s="14"/>
      <c r="C193" s="3" t="s">
        <v>20</v>
      </c>
      <c r="D193" s="4" t="s">
        <v>185</v>
      </c>
      <c r="E193" s="11">
        <f>E192</f>
        <v>0</v>
      </c>
      <c r="F193" s="12"/>
      <c r="G193" s="240" t="str">
        <f>IF(E193=0,"Rate Only",E193*F193)</f>
        <v>Rate Only</v>
      </c>
      <c r="H193" s="206"/>
      <c r="I193" s="206"/>
      <c r="J193" s="206"/>
      <c r="K193" s="206"/>
    </row>
    <row r="194" spans="1:11" x14ac:dyDescent="0.25">
      <c r="A194" s="2"/>
      <c r="B194" s="14"/>
      <c r="C194" s="3"/>
      <c r="D194" s="4"/>
      <c r="E194" s="11"/>
      <c r="F194" s="12"/>
      <c r="G194" s="240"/>
      <c r="H194" s="206"/>
      <c r="I194" s="206"/>
      <c r="J194" s="206"/>
      <c r="K194" s="206"/>
    </row>
    <row r="195" spans="1:11" x14ac:dyDescent="0.25">
      <c r="A195" s="15" t="s">
        <v>183</v>
      </c>
      <c r="B195" s="14" t="s">
        <v>157</v>
      </c>
      <c r="C195" s="3" t="s">
        <v>18</v>
      </c>
      <c r="D195" s="4" t="s">
        <v>185</v>
      </c>
      <c r="E195" s="11">
        <f>SUM(H195:K195)</f>
        <v>0</v>
      </c>
      <c r="F195" s="12"/>
      <c r="G195" s="240" t="str">
        <f>IF(E195=0,"Rate Only",E195*F195)</f>
        <v>Rate Only</v>
      </c>
      <c r="H195" s="206"/>
      <c r="I195" s="206"/>
      <c r="J195" s="206"/>
      <c r="K195" s="206"/>
    </row>
    <row r="196" spans="1:11" x14ac:dyDescent="0.25">
      <c r="A196" s="2"/>
      <c r="B196" s="14"/>
      <c r="C196" s="3" t="s">
        <v>20</v>
      </c>
      <c r="D196" s="4" t="s">
        <v>185</v>
      </c>
      <c r="E196" s="11">
        <f>E195</f>
        <v>0</v>
      </c>
      <c r="F196" s="12"/>
      <c r="G196" s="240" t="str">
        <f>IF(E196=0,"Rate Only",E196*F196)</f>
        <v>Rate Only</v>
      </c>
      <c r="H196" s="206"/>
      <c r="I196" s="206"/>
      <c r="J196" s="206"/>
      <c r="K196" s="206"/>
    </row>
    <row r="197" spans="1:11" x14ac:dyDescent="0.25">
      <c r="A197" s="2"/>
      <c r="B197" s="14"/>
      <c r="C197" s="3"/>
      <c r="D197" s="4"/>
      <c r="E197" s="11"/>
      <c r="F197" s="12"/>
      <c r="G197" s="240"/>
      <c r="H197" s="206"/>
      <c r="I197" s="206"/>
      <c r="J197" s="206"/>
      <c r="K197" s="206"/>
    </row>
    <row r="198" spans="1:11" x14ac:dyDescent="0.25">
      <c r="A198" s="15" t="s">
        <v>184</v>
      </c>
      <c r="B198" s="14" t="s">
        <v>158</v>
      </c>
      <c r="C198" s="3" t="s">
        <v>18</v>
      </c>
      <c r="D198" s="4" t="s">
        <v>185</v>
      </c>
      <c r="E198" s="11">
        <f>SUM(H198:K198)</f>
        <v>0</v>
      </c>
      <c r="F198" s="12"/>
      <c r="G198" s="240" t="str">
        <f>IF(E198=0,"Rate Only",E198*F198)</f>
        <v>Rate Only</v>
      </c>
      <c r="H198" s="206"/>
      <c r="I198" s="206"/>
      <c r="J198" s="206"/>
      <c r="K198" s="206"/>
    </row>
    <row r="199" spans="1:11" x14ac:dyDescent="0.25">
      <c r="A199" s="2"/>
      <c r="B199" s="14"/>
      <c r="C199" s="3" t="s">
        <v>20</v>
      </c>
      <c r="D199" s="4" t="s">
        <v>185</v>
      </c>
      <c r="E199" s="11">
        <f>E198</f>
        <v>0</v>
      </c>
      <c r="F199" s="12"/>
      <c r="G199" s="240" t="str">
        <f>IF(E199=0,"Rate Only",E199*F199)</f>
        <v>Rate Only</v>
      </c>
      <c r="H199" s="206"/>
      <c r="I199" s="206"/>
      <c r="J199" s="206"/>
      <c r="K199" s="206"/>
    </row>
    <row r="200" spans="1:11" x14ac:dyDescent="0.25">
      <c r="A200" s="2"/>
      <c r="B200" s="14"/>
      <c r="C200" s="3"/>
      <c r="D200" s="4"/>
      <c r="E200" s="11"/>
      <c r="F200" s="12"/>
      <c r="G200" s="240"/>
      <c r="H200" s="206"/>
      <c r="I200" s="206"/>
      <c r="J200" s="206"/>
      <c r="K200" s="206"/>
    </row>
    <row r="201" spans="1:11" x14ac:dyDescent="0.25">
      <c r="A201" s="15" t="s">
        <v>395</v>
      </c>
      <c r="B201" s="14" t="s">
        <v>394</v>
      </c>
      <c r="C201" s="3" t="s">
        <v>18</v>
      </c>
      <c r="D201" s="4" t="s">
        <v>185</v>
      </c>
      <c r="E201" s="11">
        <f>SUM(H201:K201)</f>
        <v>0</v>
      </c>
      <c r="F201" s="12"/>
      <c r="G201" s="240" t="str">
        <f>IF(E201=0,"Rate Only",E201*F201)</f>
        <v>Rate Only</v>
      </c>
      <c r="H201" s="206"/>
      <c r="I201" s="206"/>
      <c r="J201" s="206"/>
      <c r="K201" s="206"/>
    </row>
    <row r="202" spans="1:11" x14ac:dyDescent="0.25">
      <c r="A202" s="2"/>
      <c r="B202" s="14"/>
      <c r="C202" s="3" t="s">
        <v>20</v>
      </c>
      <c r="D202" s="4" t="s">
        <v>185</v>
      </c>
      <c r="E202" s="11">
        <f>E201</f>
        <v>0</v>
      </c>
      <c r="F202" s="12"/>
      <c r="G202" s="240" t="str">
        <f>IF(E202=0,"Rate Only",E202*F202)</f>
        <v>Rate Only</v>
      </c>
      <c r="H202" s="206"/>
      <c r="I202" s="206"/>
      <c r="J202" s="206"/>
      <c r="K202" s="206"/>
    </row>
    <row r="203" spans="1:11" x14ac:dyDescent="0.25">
      <c r="A203" s="2"/>
      <c r="B203" s="14"/>
      <c r="C203" s="3"/>
      <c r="D203" s="4"/>
      <c r="E203" s="11"/>
      <c r="F203" s="12"/>
      <c r="G203" s="240"/>
      <c r="H203" s="206"/>
      <c r="I203" s="206"/>
      <c r="J203" s="206"/>
      <c r="K203" s="206"/>
    </row>
    <row r="204" spans="1:11" x14ac:dyDescent="0.25">
      <c r="A204" s="2"/>
      <c r="B204" s="14"/>
      <c r="C204" s="3"/>
      <c r="D204" s="4"/>
      <c r="E204" s="11"/>
      <c r="F204" s="12"/>
      <c r="G204" s="240"/>
      <c r="H204" s="206"/>
      <c r="I204" s="206"/>
      <c r="J204" s="206"/>
      <c r="K204" s="206"/>
    </row>
    <row r="205" spans="1:11" x14ac:dyDescent="0.25">
      <c r="A205" s="2">
        <v>2.5</v>
      </c>
      <c r="B205" s="64" t="s">
        <v>173</v>
      </c>
      <c r="C205" s="3"/>
      <c r="D205" s="4"/>
      <c r="E205" s="11"/>
      <c r="F205" s="12"/>
      <c r="G205" s="240"/>
      <c r="H205" s="206"/>
      <c r="I205" s="206"/>
      <c r="J205" s="206"/>
      <c r="K205" s="206"/>
    </row>
    <row r="206" spans="1:11" x14ac:dyDescent="0.25">
      <c r="A206" s="2"/>
      <c r="B206" s="64"/>
      <c r="C206" s="3"/>
      <c r="D206" s="4"/>
      <c r="E206" s="11"/>
      <c r="F206" s="12"/>
      <c r="G206" s="240"/>
      <c r="H206" s="206"/>
      <c r="I206" s="206"/>
      <c r="J206" s="206"/>
      <c r="K206" s="206"/>
    </row>
    <row r="207" spans="1:11" ht="24" x14ac:dyDescent="0.25">
      <c r="A207" s="2"/>
      <c r="B207" s="104" t="s">
        <v>186</v>
      </c>
      <c r="C207" s="3"/>
      <c r="D207" s="4"/>
      <c r="E207" s="11"/>
      <c r="F207" s="12"/>
      <c r="G207" s="240"/>
      <c r="H207" s="206"/>
      <c r="I207" s="206"/>
      <c r="J207" s="206"/>
      <c r="K207" s="206"/>
    </row>
    <row r="208" spans="1:11" x14ac:dyDescent="0.25">
      <c r="A208" s="2"/>
      <c r="B208" s="14"/>
      <c r="C208" s="3"/>
      <c r="D208" s="4"/>
      <c r="E208" s="11"/>
      <c r="F208" s="12"/>
      <c r="G208" s="240"/>
      <c r="H208" s="206"/>
      <c r="I208" s="206"/>
      <c r="J208" s="206"/>
      <c r="K208" s="206"/>
    </row>
    <row r="209" spans="1:11" x14ac:dyDescent="0.25">
      <c r="A209" s="2" t="s">
        <v>188</v>
      </c>
      <c r="B209" s="14" t="s">
        <v>164</v>
      </c>
      <c r="C209" s="3" t="s">
        <v>18</v>
      </c>
      <c r="D209" s="4" t="s">
        <v>22</v>
      </c>
      <c r="E209" s="11">
        <f>SUM(H209:K209)</f>
        <v>4</v>
      </c>
      <c r="F209" s="12"/>
      <c r="G209" s="240">
        <f t="shared" ref="G209:G210" si="12">IF(E209=0,"Rate Only",E209*F209)</f>
        <v>0</v>
      </c>
      <c r="H209" s="230"/>
      <c r="I209" s="206"/>
      <c r="J209" s="206"/>
      <c r="K209" s="206">
        <v>4</v>
      </c>
    </row>
    <row r="210" spans="1:11" x14ac:dyDescent="0.25">
      <c r="A210" s="2"/>
      <c r="B210" s="14"/>
      <c r="C210" s="3" t="s">
        <v>20</v>
      </c>
      <c r="D210" s="4" t="s">
        <v>22</v>
      </c>
      <c r="E210" s="11">
        <f>E209</f>
        <v>4</v>
      </c>
      <c r="F210" s="12"/>
      <c r="G210" s="240">
        <f t="shared" si="12"/>
        <v>0</v>
      </c>
      <c r="H210" s="230"/>
      <c r="I210" s="206"/>
      <c r="J210" s="206"/>
      <c r="K210" s="206"/>
    </row>
    <row r="211" spans="1:11" x14ac:dyDescent="0.25">
      <c r="A211" s="2"/>
      <c r="B211" s="14"/>
      <c r="C211" s="3"/>
      <c r="D211" s="4"/>
      <c r="E211" s="11"/>
      <c r="F211" s="12"/>
      <c r="G211" s="240"/>
      <c r="H211" s="230"/>
      <c r="I211" s="206"/>
      <c r="J211" s="206"/>
      <c r="K211" s="206"/>
    </row>
    <row r="212" spans="1:11" x14ac:dyDescent="0.25">
      <c r="A212" s="2" t="s">
        <v>189</v>
      </c>
      <c r="B212" s="14" t="s">
        <v>165</v>
      </c>
      <c r="C212" s="3" t="s">
        <v>18</v>
      </c>
      <c r="D212" s="4" t="s">
        <v>22</v>
      </c>
      <c r="E212" s="11">
        <f>SUM(H212:K212)</f>
        <v>0</v>
      </c>
      <c r="F212" s="12"/>
      <c r="G212" s="240" t="str">
        <f t="shared" ref="G212:G213" si="13">IF(E212=0,"Rate Only",E212*F212)</f>
        <v>Rate Only</v>
      </c>
      <c r="H212" s="230"/>
      <c r="I212" s="206"/>
      <c r="J212" s="206"/>
      <c r="K212" s="206"/>
    </row>
    <row r="213" spans="1:11" x14ac:dyDescent="0.25">
      <c r="A213" s="2"/>
      <c r="B213" s="14"/>
      <c r="C213" s="3" t="s">
        <v>20</v>
      </c>
      <c r="D213" s="4" t="s">
        <v>22</v>
      </c>
      <c r="E213" s="11">
        <f>E212</f>
        <v>0</v>
      </c>
      <c r="F213" s="12"/>
      <c r="G213" s="240" t="str">
        <f t="shared" si="13"/>
        <v>Rate Only</v>
      </c>
      <c r="H213" s="230"/>
      <c r="I213" s="206"/>
      <c r="J213" s="206"/>
      <c r="K213" s="206"/>
    </row>
    <row r="214" spans="1:11" x14ac:dyDescent="0.25">
      <c r="A214" s="2"/>
      <c r="B214" s="14"/>
      <c r="C214" s="3"/>
      <c r="D214" s="4"/>
      <c r="E214" s="11"/>
      <c r="F214" s="12"/>
      <c r="G214" s="240"/>
      <c r="H214" s="230"/>
      <c r="I214" s="206"/>
      <c r="J214" s="206"/>
      <c r="K214" s="206"/>
    </row>
    <row r="215" spans="1:11" x14ac:dyDescent="0.25">
      <c r="A215" s="2" t="s">
        <v>190</v>
      </c>
      <c r="B215" s="14" t="s">
        <v>166</v>
      </c>
      <c r="C215" s="3" t="s">
        <v>18</v>
      </c>
      <c r="D215" s="4" t="s">
        <v>22</v>
      </c>
      <c r="E215" s="11">
        <f>SUM(H215:K215)</f>
        <v>2</v>
      </c>
      <c r="F215" s="12"/>
      <c r="G215" s="240">
        <f t="shared" ref="G215:G216" si="14">IF(E215=0,"Rate Only",E215*F215)</f>
        <v>0</v>
      </c>
      <c r="H215" s="230"/>
      <c r="I215" s="206"/>
      <c r="J215" s="206"/>
      <c r="K215" s="206">
        <v>2</v>
      </c>
    </row>
    <row r="216" spans="1:11" x14ac:dyDescent="0.25">
      <c r="A216" s="2"/>
      <c r="B216" s="14"/>
      <c r="C216" s="3" t="s">
        <v>20</v>
      </c>
      <c r="D216" s="4" t="s">
        <v>22</v>
      </c>
      <c r="E216" s="11">
        <f>E215</f>
        <v>2</v>
      </c>
      <c r="F216" s="12"/>
      <c r="G216" s="240">
        <f t="shared" si="14"/>
        <v>0</v>
      </c>
      <c r="H216" s="230"/>
      <c r="I216" s="206"/>
      <c r="J216" s="206"/>
      <c r="K216" s="206"/>
    </row>
    <row r="217" spans="1:11" x14ac:dyDescent="0.25">
      <c r="A217" s="2"/>
      <c r="B217" s="14"/>
      <c r="C217" s="3"/>
      <c r="D217" s="4"/>
      <c r="E217" s="11"/>
      <c r="F217" s="12"/>
      <c r="G217" s="240"/>
      <c r="H217" s="230"/>
      <c r="I217" s="206"/>
      <c r="J217" s="206"/>
      <c r="K217" s="206"/>
    </row>
    <row r="218" spans="1:11" x14ac:dyDescent="0.25">
      <c r="A218" s="2" t="s">
        <v>191</v>
      </c>
      <c r="B218" s="14" t="s">
        <v>167</v>
      </c>
      <c r="C218" s="3" t="s">
        <v>18</v>
      </c>
      <c r="D218" s="4" t="s">
        <v>22</v>
      </c>
      <c r="E218" s="11">
        <f>SUM(H218:K218)</f>
        <v>0</v>
      </c>
      <c r="F218" s="12"/>
      <c r="G218" s="240" t="str">
        <f t="shared" ref="G218:G219" si="15">IF(E218=0,"Rate Only",E218*F218)</f>
        <v>Rate Only</v>
      </c>
      <c r="H218" s="230"/>
      <c r="I218" s="206"/>
      <c r="J218" s="206"/>
      <c r="K218" s="206"/>
    </row>
    <row r="219" spans="1:11" x14ac:dyDescent="0.25">
      <c r="A219" s="2"/>
      <c r="B219" s="14"/>
      <c r="C219" s="3" t="s">
        <v>20</v>
      </c>
      <c r="D219" s="4" t="s">
        <v>22</v>
      </c>
      <c r="E219" s="11">
        <f>E218</f>
        <v>0</v>
      </c>
      <c r="F219" s="12"/>
      <c r="G219" s="240" t="str">
        <f t="shared" si="15"/>
        <v>Rate Only</v>
      </c>
      <c r="H219" s="230"/>
      <c r="I219" s="206"/>
      <c r="J219" s="206"/>
      <c r="K219" s="206"/>
    </row>
    <row r="220" spans="1:11" x14ac:dyDescent="0.25">
      <c r="A220" s="2"/>
      <c r="B220" s="14"/>
      <c r="C220" s="3"/>
      <c r="D220" s="4"/>
      <c r="E220" s="11"/>
      <c r="F220" s="12"/>
      <c r="G220" s="240"/>
      <c r="H220" s="230"/>
      <c r="I220" s="206"/>
      <c r="J220" s="206"/>
      <c r="K220" s="206"/>
    </row>
    <row r="221" spans="1:11" x14ac:dyDescent="0.25">
      <c r="A221" s="2" t="s">
        <v>192</v>
      </c>
      <c r="B221" s="14" t="s">
        <v>168</v>
      </c>
      <c r="C221" s="3" t="s">
        <v>18</v>
      </c>
      <c r="D221" s="4" t="s">
        <v>22</v>
      </c>
      <c r="E221" s="11">
        <f>SUM(H221:K221)</f>
        <v>2</v>
      </c>
      <c r="F221" s="12"/>
      <c r="G221" s="240">
        <f t="shared" ref="G221:G222" si="16">IF(E221=0,"Rate Only",E221*F221)</f>
        <v>0</v>
      </c>
      <c r="H221" s="230"/>
      <c r="I221" s="206"/>
      <c r="J221" s="206"/>
      <c r="K221" s="206">
        <v>2</v>
      </c>
    </row>
    <row r="222" spans="1:11" x14ac:dyDescent="0.25">
      <c r="A222" s="2"/>
      <c r="B222" s="14"/>
      <c r="C222" s="3" t="s">
        <v>20</v>
      </c>
      <c r="D222" s="4" t="s">
        <v>22</v>
      </c>
      <c r="E222" s="11">
        <f>E221</f>
        <v>2</v>
      </c>
      <c r="F222" s="12"/>
      <c r="G222" s="240">
        <f t="shared" si="16"/>
        <v>0</v>
      </c>
      <c r="H222" s="230"/>
      <c r="I222" s="206"/>
      <c r="J222" s="206"/>
      <c r="K222" s="206"/>
    </row>
    <row r="223" spans="1:11" x14ac:dyDescent="0.25">
      <c r="A223" s="2"/>
      <c r="B223" s="14"/>
      <c r="C223" s="3"/>
      <c r="D223" s="4"/>
      <c r="E223" s="11"/>
      <c r="F223" s="12"/>
      <c r="G223" s="240"/>
      <c r="H223" s="230"/>
      <c r="I223" s="206"/>
      <c r="J223" s="206"/>
      <c r="K223" s="206"/>
    </row>
    <row r="224" spans="1:11" x14ac:dyDescent="0.25">
      <c r="A224" s="2" t="s">
        <v>193</v>
      </c>
      <c r="B224" s="14" t="s">
        <v>169</v>
      </c>
      <c r="C224" s="3" t="s">
        <v>18</v>
      </c>
      <c r="D224" s="4" t="s">
        <v>22</v>
      </c>
      <c r="E224" s="11">
        <f>SUM(H224:K224)</f>
        <v>0</v>
      </c>
      <c r="F224" s="12"/>
      <c r="G224" s="240" t="str">
        <f t="shared" ref="G224:G225" si="17">IF(E224=0,"Rate Only",E224*F224)</f>
        <v>Rate Only</v>
      </c>
      <c r="H224" s="230"/>
      <c r="I224" s="206"/>
      <c r="J224" s="206"/>
      <c r="K224" s="206"/>
    </row>
    <row r="225" spans="1:11" x14ac:dyDescent="0.25">
      <c r="A225" s="2"/>
      <c r="B225" s="14"/>
      <c r="C225" s="3" t="s">
        <v>20</v>
      </c>
      <c r="D225" s="4" t="s">
        <v>22</v>
      </c>
      <c r="E225" s="11">
        <f>E224</f>
        <v>0</v>
      </c>
      <c r="F225" s="12"/>
      <c r="G225" s="240" t="str">
        <f t="shared" si="17"/>
        <v>Rate Only</v>
      </c>
      <c r="H225" s="230"/>
      <c r="I225" s="206"/>
      <c r="J225" s="206"/>
      <c r="K225" s="206"/>
    </row>
    <row r="226" spans="1:11" x14ac:dyDescent="0.25">
      <c r="A226" s="2"/>
      <c r="B226" s="14"/>
      <c r="C226" s="3"/>
      <c r="D226" s="4"/>
      <c r="E226" s="11"/>
      <c r="F226" s="12"/>
      <c r="G226" s="240"/>
      <c r="H226" s="230"/>
      <c r="I226" s="206"/>
      <c r="J226" s="206"/>
      <c r="K226" s="206"/>
    </row>
    <row r="227" spans="1:11" x14ac:dyDescent="0.25">
      <c r="A227" s="2" t="s">
        <v>194</v>
      </c>
      <c r="B227" s="14" t="s">
        <v>170</v>
      </c>
      <c r="C227" s="3" t="s">
        <v>18</v>
      </c>
      <c r="D227" s="4" t="s">
        <v>22</v>
      </c>
      <c r="E227" s="11">
        <f>SUM(H227:K227)</f>
        <v>18</v>
      </c>
      <c r="F227" s="12"/>
      <c r="G227" s="240">
        <f t="shared" ref="G227:G228" si="18">IF(E227=0,"Rate Only",E227*F227)</f>
        <v>0</v>
      </c>
      <c r="H227" s="230"/>
      <c r="I227" s="206"/>
      <c r="J227" s="206"/>
      <c r="K227" s="206">
        <v>18</v>
      </c>
    </row>
    <row r="228" spans="1:11" x14ac:dyDescent="0.25">
      <c r="A228" s="2"/>
      <c r="B228" s="14"/>
      <c r="C228" s="3" t="s">
        <v>20</v>
      </c>
      <c r="D228" s="4" t="s">
        <v>22</v>
      </c>
      <c r="E228" s="11">
        <f>E227</f>
        <v>18</v>
      </c>
      <c r="G228" s="240">
        <f t="shared" si="18"/>
        <v>0</v>
      </c>
      <c r="H228" s="230"/>
      <c r="I228" s="206"/>
      <c r="J228" s="206"/>
      <c r="K228" s="206"/>
    </row>
    <row r="229" spans="1:11" x14ac:dyDescent="0.25">
      <c r="A229" s="2"/>
      <c r="B229" s="14"/>
      <c r="C229" s="3"/>
      <c r="D229" s="4"/>
      <c r="E229" s="11"/>
      <c r="F229" s="12"/>
      <c r="G229" s="240"/>
      <c r="H229" s="230"/>
      <c r="I229" s="206"/>
      <c r="J229" s="206"/>
      <c r="K229" s="206"/>
    </row>
    <row r="230" spans="1:11" x14ac:dyDescent="0.25">
      <c r="A230" s="2" t="s">
        <v>195</v>
      </c>
      <c r="B230" s="14" t="s">
        <v>171</v>
      </c>
      <c r="C230" s="3" t="s">
        <v>18</v>
      </c>
      <c r="D230" s="4" t="s">
        <v>22</v>
      </c>
      <c r="E230" s="11">
        <f>SUM(H230:K230)</f>
        <v>16</v>
      </c>
      <c r="F230" s="12"/>
      <c r="G230" s="240">
        <f t="shared" ref="G230:G231" si="19">IF(E230=0,"Rate Only",E230*F230)</f>
        <v>0</v>
      </c>
      <c r="H230" s="230"/>
      <c r="I230" s="206"/>
      <c r="J230" s="206"/>
      <c r="K230" s="206">
        <v>16</v>
      </c>
    </row>
    <row r="231" spans="1:11" x14ac:dyDescent="0.25">
      <c r="A231" s="2"/>
      <c r="B231" s="14"/>
      <c r="C231" s="3" t="s">
        <v>20</v>
      </c>
      <c r="D231" s="4" t="s">
        <v>22</v>
      </c>
      <c r="E231" s="11">
        <f>E230</f>
        <v>16</v>
      </c>
      <c r="F231" s="12"/>
      <c r="G231" s="240">
        <f t="shared" si="19"/>
        <v>0</v>
      </c>
      <c r="H231" s="230"/>
      <c r="I231" s="206"/>
      <c r="J231" s="206"/>
      <c r="K231" s="206"/>
    </row>
    <row r="232" spans="1:11" x14ac:dyDescent="0.25">
      <c r="A232" s="2"/>
      <c r="B232" s="14"/>
      <c r="C232" s="3"/>
      <c r="D232" s="4"/>
      <c r="E232" s="11"/>
      <c r="F232" s="12"/>
      <c r="G232" s="240"/>
      <c r="H232" s="230"/>
      <c r="I232" s="206"/>
      <c r="J232" s="206"/>
      <c r="K232" s="206"/>
    </row>
    <row r="233" spans="1:11" x14ac:dyDescent="0.25">
      <c r="A233" s="2" t="s">
        <v>196</v>
      </c>
      <c r="B233" s="14" t="s">
        <v>172</v>
      </c>
      <c r="C233" s="3" t="s">
        <v>18</v>
      </c>
      <c r="D233" s="4" t="s">
        <v>22</v>
      </c>
      <c r="E233" s="11">
        <f>SUM(H233:K233)</f>
        <v>0</v>
      </c>
      <c r="F233" s="12"/>
      <c r="G233" s="240" t="str">
        <f t="shared" ref="G233:G234" si="20">IF(E233=0,"Rate Only",E233*F233)</f>
        <v>Rate Only</v>
      </c>
      <c r="H233" s="230"/>
      <c r="I233" s="206"/>
      <c r="J233" s="206"/>
      <c r="K233" s="206"/>
    </row>
    <row r="234" spans="1:11" x14ac:dyDescent="0.25">
      <c r="A234" s="2"/>
      <c r="B234" s="14"/>
      <c r="C234" s="3" t="s">
        <v>20</v>
      </c>
      <c r="D234" s="4" t="s">
        <v>22</v>
      </c>
      <c r="E234" s="11">
        <f>E233</f>
        <v>0</v>
      </c>
      <c r="F234" s="12"/>
      <c r="G234" s="240" t="str">
        <f t="shared" si="20"/>
        <v>Rate Only</v>
      </c>
      <c r="H234" s="230"/>
      <c r="I234" s="206"/>
      <c r="J234" s="206"/>
      <c r="K234" s="206"/>
    </row>
    <row r="235" spans="1:11" x14ac:dyDescent="0.25">
      <c r="A235" s="2"/>
      <c r="B235" s="14"/>
      <c r="C235" s="3"/>
      <c r="D235" s="4"/>
      <c r="E235" s="11"/>
      <c r="F235" s="12"/>
      <c r="G235" s="240"/>
      <c r="H235" s="206"/>
      <c r="I235" s="206"/>
      <c r="J235" s="206"/>
      <c r="K235" s="206"/>
    </row>
    <row r="236" spans="1:11" x14ac:dyDescent="0.25">
      <c r="A236" s="2"/>
      <c r="B236" s="14"/>
      <c r="C236" s="3"/>
      <c r="D236" s="4"/>
      <c r="E236" s="11"/>
      <c r="F236" s="12"/>
      <c r="G236" s="240"/>
      <c r="H236" s="206"/>
      <c r="I236" s="206"/>
      <c r="J236" s="206"/>
      <c r="K236" s="206"/>
    </row>
    <row r="237" spans="1:11" x14ac:dyDescent="0.25">
      <c r="A237" s="2">
        <v>2.6</v>
      </c>
      <c r="B237" s="64" t="s">
        <v>197</v>
      </c>
      <c r="C237" s="3"/>
      <c r="D237" s="4"/>
      <c r="E237" s="11"/>
      <c r="F237" s="12"/>
      <c r="G237" s="240"/>
      <c r="H237" s="206"/>
      <c r="I237" s="206"/>
      <c r="J237" s="206"/>
      <c r="K237" s="206"/>
    </row>
    <row r="238" spans="1:11" x14ac:dyDescent="0.25">
      <c r="A238" s="2"/>
      <c r="B238" s="17"/>
      <c r="C238" s="3"/>
      <c r="D238" s="4"/>
      <c r="E238" s="11"/>
      <c r="F238" s="12"/>
      <c r="G238" s="240"/>
      <c r="H238" s="206"/>
      <c r="I238" s="206"/>
      <c r="J238" s="206"/>
      <c r="K238" s="206"/>
    </row>
    <row r="239" spans="1:11" x14ac:dyDescent="0.25">
      <c r="A239" s="2"/>
      <c r="B239" s="104" t="s">
        <v>198</v>
      </c>
      <c r="C239" s="3"/>
      <c r="D239" s="4"/>
      <c r="E239" s="11"/>
      <c r="F239" s="12"/>
      <c r="G239" s="240"/>
      <c r="H239" s="206"/>
      <c r="I239" s="206"/>
      <c r="J239" s="206"/>
      <c r="K239" s="206"/>
    </row>
    <row r="240" spans="1:11" x14ac:dyDescent="0.25">
      <c r="A240" s="2"/>
      <c r="B240" s="14"/>
      <c r="C240" s="3"/>
      <c r="D240" s="4"/>
      <c r="E240" s="11"/>
      <c r="F240" s="12"/>
      <c r="G240" s="240"/>
      <c r="H240" s="206"/>
      <c r="I240" s="206"/>
      <c r="J240" s="206"/>
      <c r="K240" s="206"/>
    </row>
    <row r="241" spans="1:11" x14ac:dyDescent="0.25">
      <c r="A241" s="15" t="s">
        <v>199</v>
      </c>
      <c r="B241" s="14" t="s">
        <v>232</v>
      </c>
      <c r="C241" s="3" t="s">
        <v>18</v>
      </c>
      <c r="D241" s="4" t="s">
        <v>22</v>
      </c>
      <c r="E241" s="11">
        <f>SUM(H241:K241)</f>
        <v>0</v>
      </c>
      <c r="F241" s="12"/>
      <c r="G241" s="240" t="str">
        <f>IF(E241=0,"Rate Only",E241*F241)</f>
        <v>Rate Only</v>
      </c>
      <c r="H241" s="206"/>
      <c r="I241" s="206"/>
      <c r="J241" s="206"/>
      <c r="K241" s="206"/>
    </row>
    <row r="242" spans="1:11" x14ac:dyDescent="0.25">
      <c r="A242" s="2"/>
      <c r="B242" s="14"/>
      <c r="C242" s="3" t="s">
        <v>20</v>
      </c>
      <c r="D242" s="4" t="s">
        <v>22</v>
      </c>
      <c r="E242" s="11">
        <f>E241</f>
        <v>0</v>
      </c>
      <c r="F242" s="12"/>
      <c r="G242" s="240" t="str">
        <f>IF(E242=0,"Rate Only",E242*F242)</f>
        <v>Rate Only</v>
      </c>
      <c r="H242" s="206"/>
      <c r="I242" s="206"/>
      <c r="J242" s="206"/>
      <c r="K242" s="206"/>
    </row>
    <row r="243" spans="1:11" x14ac:dyDescent="0.25">
      <c r="A243" s="2"/>
      <c r="B243" s="14"/>
      <c r="C243" s="3"/>
      <c r="D243" s="4"/>
      <c r="E243" s="11"/>
      <c r="F243" s="12"/>
      <c r="G243" s="240"/>
      <c r="H243" s="206"/>
      <c r="I243" s="206"/>
      <c r="J243" s="206"/>
      <c r="K243" s="206"/>
    </row>
    <row r="244" spans="1:11" x14ac:dyDescent="0.25">
      <c r="A244" s="2" t="s">
        <v>200</v>
      </c>
      <c r="B244" s="14" t="s">
        <v>233</v>
      </c>
      <c r="C244" s="3" t="s">
        <v>18</v>
      </c>
      <c r="D244" s="4" t="s">
        <v>22</v>
      </c>
      <c r="E244" s="11">
        <f>SUM(H244:K244)</f>
        <v>0</v>
      </c>
      <c r="F244" s="12"/>
      <c r="G244" s="240" t="str">
        <f>IF(E244=0,"Rate Only",E244*F244)</f>
        <v>Rate Only</v>
      </c>
      <c r="H244" s="206"/>
      <c r="I244" s="206"/>
      <c r="J244" s="206"/>
      <c r="K244" s="206"/>
    </row>
    <row r="245" spans="1:11" x14ac:dyDescent="0.25">
      <c r="A245" s="2"/>
      <c r="B245" s="14"/>
      <c r="C245" s="3" t="s">
        <v>20</v>
      </c>
      <c r="D245" s="4" t="s">
        <v>22</v>
      </c>
      <c r="E245" s="11">
        <f>E244</f>
        <v>0</v>
      </c>
      <c r="F245" s="12"/>
      <c r="G245" s="240" t="str">
        <f>IF(E245=0,"Rate Only",E245*F245)</f>
        <v>Rate Only</v>
      </c>
      <c r="H245" s="206"/>
      <c r="I245" s="206"/>
      <c r="J245" s="206"/>
      <c r="K245" s="206"/>
    </row>
    <row r="246" spans="1:11" x14ac:dyDescent="0.25">
      <c r="A246" s="2"/>
      <c r="B246" s="14"/>
      <c r="C246" s="3"/>
      <c r="D246" s="4"/>
      <c r="E246" s="11"/>
      <c r="F246" s="12"/>
      <c r="G246" s="240"/>
      <c r="H246" s="206"/>
      <c r="I246" s="206"/>
      <c r="J246" s="206"/>
      <c r="K246" s="206"/>
    </row>
    <row r="247" spans="1:11" x14ac:dyDescent="0.25">
      <c r="A247" s="2" t="s">
        <v>201</v>
      </c>
      <c r="B247" s="14" t="s">
        <v>234</v>
      </c>
      <c r="C247" s="3" t="s">
        <v>18</v>
      </c>
      <c r="D247" s="4" t="s">
        <v>22</v>
      </c>
      <c r="E247" s="11">
        <f>SUM(H247:K247)</f>
        <v>0</v>
      </c>
      <c r="F247" s="12"/>
      <c r="G247" s="240" t="str">
        <f>IF(E247=0,"Rate Only",E247*F247)</f>
        <v>Rate Only</v>
      </c>
      <c r="H247" s="206"/>
      <c r="I247" s="206"/>
      <c r="J247" s="206"/>
      <c r="K247" s="206">
        <v>0</v>
      </c>
    </row>
    <row r="248" spans="1:11" x14ac:dyDescent="0.25">
      <c r="A248" s="2"/>
      <c r="B248" s="14"/>
      <c r="C248" s="3" t="s">
        <v>20</v>
      </c>
      <c r="D248" s="4" t="s">
        <v>22</v>
      </c>
      <c r="E248" s="11">
        <f>E247</f>
        <v>0</v>
      </c>
      <c r="F248" s="12"/>
      <c r="G248" s="240" t="str">
        <f>IF(E248=0,"Rate Only",E248*F248)</f>
        <v>Rate Only</v>
      </c>
      <c r="H248" s="206"/>
      <c r="I248" s="206"/>
      <c r="J248" s="206"/>
      <c r="K248" s="206"/>
    </row>
    <row r="249" spans="1:11" x14ac:dyDescent="0.25">
      <c r="A249" s="2"/>
      <c r="B249" s="14"/>
      <c r="C249" s="3"/>
      <c r="D249" s="4"/>
      <c r="E249" s="11"/>
      <c r="F249" s="12"/>
      <c r="G249" s="240"/>
      <c r="H249" s="206"/>
      <c r="I249" s="206"/>
      <c r="J249" s="206"/>
      <c r="K249" s="206"/>
    </row>
    <row r="250" spans="1:11" x14ac:dyDescent="0.25">
      <c r="A250" s="2" t="s">
        <v>202</v>
      </c>
      <c r="B250" s="14" t="s">
        <v>235</v>
      </c>
      <c r="C250" s="3" t="s">
        <v>18</v>
      </c>
      <c r="D250" s="4" t="s">
        <v>22</v>
      </c>
      <c r="E250" s="11">
        <f>SUM(H250:K250)</f>
        <v>0</v>
      </c>
      <c r="F250" s="12"/>
      <c r="G250" s="240" t="str">
        <f>IF(E250=0,"Rate Only",E250*F250)</f>
        <v>Rate Only</v>
      </c>
      <c r="H250" s="206"/>
      <c r="I250" s="206"/>
      <c r="J250" s="206"/>
      <c r="K250" s="206">
        <v>0</v>
      </c>
    </row>
    <row r="251" spans="1:11" x14ac:dyDescent="0.25">
      <c r="A251" s="2"/>
      <c r="B251" s="14"/>
      <c r="C251" s="3" t="s">
        <v>20</v>
      </c>
      <c r="D251" s="4" t="s">
        <v>22</v>
      </c>
      <c r="E251" s="11">
        <f>E250</f>
        <v>0</v>
      </c>
      <c r="F251" s="12"/>
      <c r="G251" s="240" t="str">
        <f>IF(E251=0,"Rate Only",E251*F251)</f>
        <v>Rate Only</v>
      </c>
      <c r="H251" s="206"/>
      <c r="I251" s="206"/>
      <c r="J251" s="206"/>
      <c r="K251" s="206"/>
    </row>
    <row r="252" spans="1:11" x14ac:dyDescent="0.25">
      <c r="A252" s="2"/>
      <c r="B252" s="14"/>
      <c r="C252" s="3"/>
      <c r="D252" s="4"/>
      <c r="E252" s="11"/>
      <c r="F252" s="12"/>
      <c r="G252" s="240"/>
      <c r="H252" s="206"/>
      <c r="I252" s="206"/>
      <c r="J252" s="206"/>
      <c r="K252" s="206"/>
    </row>
    <row r="253" spans="1:11" x14ac:dyDescent="0.25">
      <c r="A253" s="2" t="s">
        <v>203</v>
      </c>
      <c r="B253" s="14" t="s">
        <v>236</v>
      </c>
      <c r="C253" s="3" t="s">
        <v>18</v>
      </c>
      <c r="D253" s="4" t="s">
        <v>22</v>
      </c>
      <c r="E253" s="11">
        <f>SUM(H253:K253)</f>
        <v>160</v>
      </c>
      <c r="F253" s="12"/>
      <c r="G253" s="240">
        <f>IF(E253=0,"Rate Only",E253*F253)</f>
        <v>0</v>
      </c>
      <c r="H253" s="206"/>
      <c r="I253" s="206"/>
      <c r="J253" s="206"/>
      <c r="K253" s="206">
        <v>160</v>
      </c>
    </row>
    <row r="254" spans="1:11" x14ac:dyDescent="0.25">
      <c r="A254" s="2"/>
      <c r="B254" s="14"/>
      <c r="C254" s="3" t="s">
        <v>20</v>
      </c>
      <c r="D254" s="4" t="s">
        <v>22</v>
      </c>
      <c r="E254" s="11">
        <f>E253</f>
        <v>160</v>
      </c>
      <c r="F254" s="12"/>
      <c r="G254" s="240">
        <f>IF(E254=0,"Rate Only",E254*F254)</f>
        <v>0</v>
      </c>
      <c r="H254" s="206"/>
      <c r="I254" s="206"/>
      <c r="J254" s="206"/>
      <c r="K254" s="206"/>
    </row>
    <row r="255" spans="1:11" x14ac:dyDescent="0.25">
      <c r="A255" s="2"/>
      <c r="B255" s="14"/>
      <c r="C255" s="3"/>
      <c r="D255" s="4"/>
      <c r="E255" s="11"/>
      <c r="F255" s="12"/>
      <c r="G255" s="240"/>
      <c r="H255" s="206"/>
      <c r="I255" s="206"/>
      <c r="J255" s="206"/>
      <c r="K255" s="206"/>
    </row>
    <row r="256" spans="1:11" x14ac:dyDescent="0.25">
      <c r="A256" s="15" t="s">
        <v>204</v>
      </c>
      <c r="B256" s="14" t="s">
        <v>237</v>
      </c>
      <c r="C256" s="3" t="s">
        <v>18</v>
      </c>
      <c r="D256" s="4" t="s">
        <v>22</v>
      </c>
      <c r="E256" s="11">
        <f>SUM(H256:K256)</f>
        <v>95</v>
      </c>
      <c r="F256" s="12"/>
      <c r="G256" s="240">
        <f>IF(E256=0,"Rate Only",E256*F256)</f>
        <v>0</v>
      </c>
      <c r="H256" s="206"/>
      <c r="I256" s="206"/>
      <c r="J256" s="206"/>
      <c r="K256" s="206">
        <v>95</v>
      </c>
    </row>
    <row r="257" spans="1:11" x14ac:dyDescent="0.25">
      <c r="A257" s="2"/>
      <c r="B257" s="14"/>
      <c r="C257" s="3" t="s">
        <v>20</v>
      </c>
      <c r="D257" s="4" t="s">
        <v>22</v>
      </c>
      <c r="E257" s="11">
        <f>E256</f>
        <v>95</v>
      </c>
      <c r="F257" s="12"/>
      <c r="G257" s="240">
        <f>IF(E257=0,"Rate Only",E257*F257)</f>
        <v>0</v>
      </c>
      <c r="H257" s="206"/>
      <c r="I257" s="206"/>
      <c r="J257" s="206"/>
      <c r="K257" s="206"/>
    </row>
    <row r="258" spans="1:11" x14ac:dyDescent="0.25">
      <c r="A258" s="2"/>
      <c r="B258" s="14"/>
      <c r="C258" s="3"/>
      <c r="D258" s="4"/>
      <c r="E258" s="11"/>
      <c r="F258" s="12"/>
      <c r="G258" s="240"/>
      <c r="H258" s="206"/>
      <c r="I258" s="206"/>
      <c r="J258" s="206"/>
      <c r="K258" s="206"/>
    </row>
    <row r="259" spans="1:11" x14ac:dyDescent="0.25">
      <c r="A259" s="2" t="s">
        <v>205</v>
      </c>
      <c r="B259" s="14" t="s">
        <v>238</v>
      </c>
      <c r="C259" s="3" t="s">
        <v>18</v>
      </c>
      <c r="D259" s="4" t="s">
        <v>22</v>
      </c>
      <c r="E259" s="11">
        <f>SUM(H259:K259)</f>
        <v>0</v>
      </c>
      <c r="F259" s="12"/>
      <c r="G259" s="240" t="str">
        <f>IF(E259=0,"Rate Only",E259*F259)</f>
        <v>Rate Only</v>
      </c>
      <c r="H259" s="206"/>
      <c r="I259" s="206"/>
      <c r="J259" s="206"/>
      <c r="K259" s="206"/>
    </row>
    <row r="260" spans="1:11" x14ac:dyDescent="0.25">
      <c r="A260" s="2"/>
      <c r="B260" s="14"/>
      <c r="C260" s="3" t="s">
        <v>20</v>
      </c>
      <c r="D260" s="4" t="s">
        <v>22</v>
      </c>
      <c r="E260" s="11">
        <f>E259</f>
        <v>0</v>
      </c>
      <c r="F260" s="12"/>
      <c r="G260" s="240" t="str">
        <f>IF(E260=0,"Rate Only",E260*F260)</f>
        <v>Rate Only</v>
      </c>
      <c r="H260" s="206"/>
      <c r="I260" s="206"/>
      <c r="J260" s="206"/>
      <c r="K260" s="206"/>
    </row>
    <row r="261" spans="1:11" x14ac:dyDescent="0.25">
      <c r="A261" s="2"/>
      <c r="B261" s="14"/>
      <c r="C261" s="3"/>
      <c r="D261" s="4"/>
      <c r="E261" s="11"/>
      <c r="F261" s="12"/>
      <c r="G261" s="240"/>
      <c r="H261" s="206"/>
      <c r="I261" s="206"/>
      <c r="J261" s="206"/>
      <c r="K261" s="206"/>
    </row>
    <row r="262" spans="1:11" x14ac:dyDescent="0.25">
      <c r="A262" s="2" t="s">
        <v>206</v>
      </c>
      <c r="B262" s="14" t="s">
        <v>239</v>
      </c>
      <c r="C262" s="3" t="s">
        <v>18</v>
      </c>
      <c r="D262" s="4" t="s">
        <v>22</v>
      </c>
      <c r="E262" s="11">
        <f>SUM(H262:K262)</f>
        <v>190</v>
      </c>
      <c r="F262" s="12"/>
      <c r="G262" s="240">
        <f>IF(E262=0,"Rate Only",E262*F262)</f>
        <v>0</v>
      </c>
      <c r="H262" s="206"/>
      <c r="I262" s="206"/>
      <c r="J262" s="206"/>
      <c r="K262" s="206">
        <v>190</v>
      </c>
    </row>
    <row r="263" spans="1:11" x14ac:dyDescent="0.25">
      <c r="A263" s="2"/>
      <c r="B263" s="14"/>
      <c r="C263" s="3" t="s">
        <v>20</v>
      </c>
      <c r="D263" s="4" t="s">
        <v>22</v>
      </c>
      <c r="E263" s="11">
        <f>E262</f>
        <v>190</v>
      </c>
      <c r="F263" s="12"/>
      <c r="G263" s="240">
        <f>IF(E263=0,"Rate Only",E263*F263)</f>
        <v>0</v>
      </c>
      <c r="H263" s="206"/>
      <c r="I263" s="206"/>
      <c r="J263" s="206"/>
      <c r="K263" s="206"/>
    </row>
    <row r="264" spans="1:11" x14ac:dyDescent="0.25">
      <c r="A264" s="2"/>
      <c r="B264" s="14"/>
      <c r="C264" s="3"/>
      <c r="D264" s="4"/>
      <c r="E264" s="11"/>
      <c r="F264" s="12"/>
      <c r="G264" s="240"/>
      <c r="H264" s="206"/>
      <c r="I264" s="206"/>
      <c r="J264" s="206"/>
      <c r="K264" s="206"/>
    </row>
    <row r="265" spans="1:11" x14ac:dyDescent="0.25">
      <c r="A265" s="2" t="s">
        <v>207</v>
      </c>
      <c r="B265" s="14" t="s">
        <v>240</v>
      </c>
      <c r="C265" s="3" t="s">
        <v>18</v>
      </c>
      <c r="D265" s="4" t="s">
        <v>22</v>
      </c>
      <c r="E265" s="11">
        <f>SUM(H265:K265)</f>
        <v>350</v>
      </c>
      <c r="F265" s="12"/>
      <c r="G265" s="240">
        <f>IF(E265=0,"Rate Only",E265*F265)</f>
        <v>0</v>
      </c>
      <c r="H265" s="206"/>
      <c r="I265" s="206"/>
      <c r="J265" s="206"/>
      <c r="K265" s="206">
        <v>350</v>
      </c>
    </row>
    <row r="266" spans="1:11" x14ac:dyDescent="0.25">
      <c r="A266" s="2"/>
      <c r="B266" s="14"/>
      <c r="C266" s="3" t="s">
        <v>20</v>
      </c>
      <c r="D266" s="4" t="s">
        <v>22</v>
      </c>
      <c r="E266" s="11">
        <f>E265</f>
        <v>350</v>
      </c>
      <c r="F266" s="12"/>
      <c r="G266" s="240">
        <f>IF(E266=0,"Rate Only",E266*F266)</f>
        <v>0</v>
      </c>
      <c r="H266" s="206"/>
      <c r="I266" s="206"/>
      <c r="J266" s="206"/>
      <c r="K266" s="206"/>
    </row>
    <row r="267" spans="1:11" x14ac:dyDescent="0.25">
      <c r="A267" s="2"/>
      <c r="B267" s="14"/>
      <c r="C267" s="3"/>
      <c r="D267" s="4"/>
      <c r="E267" s="11"/>
      <c r="F267" s="12"/>
      <c r="G267" s="240"/>
      <c r="H267" s="206"/>
      <c r="I267" s="206"/>
      <c r="J267" s="206"/>
      <c r="K267" s="206"/>
    </row>
    <row r="268" spans="1:11" x14ac:dyDescent="0.25">
      <c r="A268" s="15" t="s">
        <v>208</v>
      </c>
      <c r="B268" s="14" t="s">
        <v>241</v>
      </c>
      <c r="C268" s="3" t="s">
        <v>18</v>
      </c>
      <c r="D268" s="4" t="s">
        <v>22</v>
      </c>
      <c r="E268" s="11">
        <f>SUM(H268:K268)</f>
        <v>2540</v>
      </c>
      <c r="F268" s="12"/>
      <c r="G268" s="240">
        <f>IF(E268=0,"Rate Only",E268*F268)</f>
        <v>0</v>
      </c>
      <c r="H268" s="206"/>
      <c r="I268" s="206"/>
      <c r="J268" s="206"/>
      <c r="K268" s="206">
        <v>2540</v>
      </c>
    </row>
    <row r="269" spans="1:11" x14ac:dyDescent="0.25">
      <c r="A269" s="2"/>
      <c r="B269" s="14"/>
      <c r="C269" s="3" t="s">
        <v>20</v>
      </c>
      <c r="D269" s="4" t="s">
        <v>22</v>
      </c>
      <c r="E269" s="11">
        <f>E268</f>
        <v>2540</v>
      </c>
      <c r="F269" s="12"/>
      <c r="G269" s="240">
        <f>IF(E269=0,"Rate Only",E269*F269)</f>
        <v>0</v>
      </c>
      <c r="H269" s="206"/>
      <c r="I269" s="206"/>
      <c r="J269" s="206"/>
      <c r="K269" s="206"/>
    </row>
    <row r="270" spans="1:11" x14ac:dyDescent="0.25">
      <c r="A270" s="2"/>
      <c r="B270" s="14"/>
      <c r="C270" s="3"/>
      <c r="D270" s="4"/>
      <c r="E270" s="11"/>
      <c r="F270" s="12"/>
      <c r="G270" s="240"/>
      <c r="H270" s="206"/>
      <c r="I270" s="206"/>
      <c r="J270" s="206"/>
      <c r="K270" s="206"/>
    </row>
    <row r="271" spans="1:11" x14ac:dyDescent="0.25">
      <c r="A271" s="2" t="s">
        <v>209</v>
      </c>
      <c r="B271" s="14" t="s">
        <v>242</v>
      </c>
      <c r="C271" s="3" t="s">
        <v>18</v>
      </c>
      <c r="D271" s="4" t="s">
        <v>22</v>
      </c>
      <c r="E271" s="11">
        <f>SUM(H271:K271)</f>
        <v>0</v>
      </c>
      <c r="F271" s="12"/>
      <c r="G271" s="240" t="str">
        <f>IF(E271=0,"Rate Only",E271*F271)</f>
        <v>Rate Only</v>
      </c>
      <c r="H271" s="206"/>
      <c r="I271" s="206"/>
      <c r="J271" s="206"/>
      <c r="K271" s="206">
        <v>0</v>
      </c>
    </row>
    <row r="272" spans="1:11" x14ac:dyDescent="0.25">
      <c r="A272" s="2"/>
      <c r="B272" s="14"/>
      <c r="C272" s="3" t="s">
        <v>20</v>
      </c>
      <c r="D272" s="4" t="s">
        <v>22</v>
      </c>
      <c r="E272" s="11">
        <f>E271</f>
        <v>0</v>
      </c>
      <c r="F272" s="12"/>
      <c r="G272" s="240" t="str">
        <f>IF(E272=0,"Rate Only",E272*F272)</f>
        <v>Rate Only</v>
      </c>
      <c r="H272" s="206"/>
      <c r="I272" s="206"/>
      <c r="J272" s="206"/>
      <c r="K272" s="206"/>
    </row>
    <row r="273" spans="1:11" x14ac:dyDescent="0.25">
      <c r="A273" s="2"/>
      <c r="B273" s="14"/>
      <c r="C273" s="3"/>
      <c r="D273" s="4"/>
      <c r="E273" s="11"/>
      <c r="F273" s="12"/>
      <c r="G273" s="240"/>
      <c r="H273" s="206"/>
      <c r="I273" s="206"/>
      <c r="J273" s="206"/>
      <c r="K273" s="206"/>
    </row>
    <row r="274" spans="1:11" x14ac:dyDescent="0.25">
      <c r="A274" s="15" t="s">
        <v>210</v>
      </c>
      <c r="B274" s="14" t="s">
        <v>243</v>
      </c>
      <c r="C274" s="3" t="s">
        <v>18</v>
      </c>
      <c r="D274" s="4" t="s">
        <v>22</v>
      </c>
      <c r="E274" s="11">
        <f>SUM(H274:K274)</f>
        <v>0</v>
      </c>
      <c r="F274" s="12"/>
      <c r="G274" s="240" t="str">
        <f>IF(E274=0,"Rate Only",E274*F274)</f>
        <v>Rate Only</v>
      </c>
      <c r="H274" s="206"/>
      <c r="I274" s="206"/>
      <c r="J274" s="206"/>
      <c r="K274" s="206">
        <v>0</v>
      </c>
    </row>
    <row r="275" spans="1:11" x14ac:dyDescent="0.25">
      <c r="A275" s="2"/>
      <c r="B275" s="14"/>
      <c r="C275" s="3" t="s">
        <v>20</v>
      </c>
      <c r="D275" s="4" t="s">
        <v>22</v>
      </c>
      <c r="E275" s="11">
        <f>E274</f>
        <v>0</v>
      </c>
      <c r="F275" s="12"/>
      <c r="G275" s="240" t="str">
        <f>IF(E275=0,"Rate Only",E275*F275)</f>
        <v>Rate Only</v>
      </c>
      <c r="H275" s="206"/>
      <c r="I275" s="206"/>
      <c r="J275" s="206"/>
      <c r="K275" s="206"/>
    </row>
    <row r="276" spans="1:11" x14ac:dyDescent="0.25">
      <c r="A276" s="2"/>
      <c r="B276" s="14"/>
      <c r="C276" s="3"/>
      <c r="D276" s="4"/>
      <c r="E276" s="11"/>
      <c r="F276" s="12"/>
      <c r="G276" s="240"/>
      <c r="H276" s="206"/>
      <c r="I276" s="206"/>
      <c r="J276" s="206"/>
      <c r="K276" s="206"/>
    </row>
    <row r="277" spans="1:11" x14ac:dyDescent="0.25">
      <c r="A277" s="2" t="s">
        <v>211</v>
      </c>
      <c r="B277" s="14" t="s">
        <v>244</v>
      </c>
      <c r="C277" s="3" t="s">
        <v>18</v>
      </c>
      <c r="D277" s="4" t="s">
        <v>22</v>
      </c>
      <c r="E277" s="11">
        <f>SUM(H277:K277)</f>
        <v>250</v>
      </c>
      <c r="F277" s="12"/>
      <c r="G277" s="240">
        <f>IF(E277=0,"Rate Only",E277*F277)</f>
        <v>0</v>
      </c>
      <c r="H277" s="206"/>
      <c r="I277" s="206"/>
      <c r="J277" s="206"/>
      <c r="K277" s="206">
        <v>250</v>
      </c>
    </row>
    <row r="278" spans="1:11" x14ac:dyDescent="0.25">
      <c r="A278" s="2"/>
      <c r="B278" s="14"/>
      <c r="C278" s="3" t="s">
        <v>20</v>
      </c>
      <c r="D278" s="4" t="s">
        <v>22</v>
      </c>
      <c r="E278" s="11">
        <f>E277</f>
        <v>250</v>
      </c>
      <c r="F278" s="12"/>
      <c r="G278" s="240">
        <f>IF(E278=0,"Rate Only",E278*F278)</f>
        <v>0</v>
      </c>
      <c r="H278" s="206"/>
      <c r="I278" s="206"/>
      <c r="J278" s="206"/>
      <c r="K278" s="206"/>
    </row>
    <row r="279" spans="1:11" x14ac:dyDescent="0.25">
      <c r="A279" s="2"/>
      <c r="B279" s="14"/>
      <c r="C279" s="3"/>
      <c r="D279" s="4"/>
      <c r="E279" s="11"/>
      <c r="F279" s="12"/>
      <c r="G279" s="240"/>
      <c r="H279" s="206"/>
      <c r="I279" s="206"/>
      <c r="J279" s="206"/>
      <c r="K279" s="206"/>
    </row>
    <row r="280" spans="1:11" x14ac:dyDescent="0.25">
      <c r="A280" s="15" t="s">
        <v>212</v>
      </c>
      <c r="B280" s="14" t="s">
        <v>245</v>
      </c>
      <c r="C280" s="3" t="s">
        <v>18</v>
      </c>
      <c r="D280" s="4" t="s">
        <v>22</v>
      </c>
      <c r="E280" s="11">
        <f>SUM(H280:K280)</f>
        <v>260</v>
      </c>
      <c r="F280" s="12"/>
      <c r="G280" s="240">
        <f>IF(E280=0,"Rate Only",E280*F280)</f>
        <v>0</v>
      </c>
      <c r="H280" s="206"/>
      <c r="I280" s="206"/>
      <c r="J280" s="206"/>
      <c r="K280" s="206">
        <v>260</v>
      </c>
    </row>
    <row r="281" spans="1:11" x14ac:dyDescent="0.25">
      <c r="A281" s="2"/>
      <c r="B281" s="14"/>
      <c r="C281" s="3" t="s">
        <v>20</v>
      </c>
      <c r="D281" s="4" t="s">
        <v>22</v>
      </c>
      <c r="E281" s="11">
        <f>E280</f>
        <v>260</v>
      </c>
      <c r="F281" s="12"/>
      <c r="G281" s="240">
        <f>IF(E281=0,"Rate Only",E281*F281)</f>
        <v>0</v>
      </c>
      <c r="H281" s="206"/>
      <c r="I281" s="206"/>
      <c r="J281" s="206"/>
      <c r="K281" s="206"/>
    </row>
    <row r="282" spans="1:11" x14ac:dyDescent="0.25">
      <c r="A282" s="2"/>
      <c r="B282" s="14"/>
      <c r="C282" s="3"/>
      <c r="D282" s="4"/>
      <c r="E282" s="11"/>
      <c r="F282" s="12"/>
      <c r="G282" s="240"/>
      <c r="H282" s="206"/>
      <c r="I282" s="206"/>
      <c r="J282" s="206"/>
      <c r="K282" s="206"/>
    </row>
    <row r="283" spans="1:11" x14ac:dyDescent="0.25">
      <c r="A283" s="2" t="s">
        <v>213</v>
      </c>
      <c r="B283" s="14" t="s">
        <v>246</v>
      </c>
      <c r="C283" s="3" t="s">
        <v>18</v>
      </c>
      <c r="D283" s="4" t="s">
        <v>22</v>
      </c>
      <c r="E283" s="11">
        <f>SUM(H283:K283)</f>
        <v>0</v>
      </c>
      <c r="F283" s="12"/>
      <c r="G283" s="240" t="str">
        <f>IF(E283=0,"Rate Only",E283*F283)</f>
        <v>Rate Only</v>
      </c>
      <c r="H283" s="206"/>
      <c r="I283" s="206"/>
      <c r="J283" s="206"/>
      <c r="K283" s="206"/>
    </row>
    <row r="284" spans="1:11" x14ac:dyDescent="0.25">
      <c r="A284" s="2"/>
      <c r="B284" s="14"/>
      <c r="C284" s="3" t="s">
        <v>20</v>
      </c>
      <c r="D284" s="4" t="s">
        <v>22</v>
      </c>
      <c r="E284" s="11">
        <f>E283</f>
        <v>0</v>
      </c>
      <c r="F284" s="12"/>
      <c r="G284" s="240" t="str">
        <f>IF(E284=0,"Rate Only",E284*F284)</f>
        <v>Rate Only</v>
      </c>
      <c r="H284" s="206"/>
      <c r="I284" s="206"/>
      <c r="J284" s="206"/>
      <c r="K284" s="206"/>
    </row>
    <row r="285" spans="1:11" x14ac:dyDescent="0.25">
      <c r="A285" s="2"/>
      <c r="B285" s="14"/>
      <c r="C285" s="3"/>
      <c r="D285" s="4"/>
      <c r="E285" s="11"/>
      <c r="F285" s="12"/>
      <c r="G285" s="240"/>
      <c r="H285" s="206"/>
      <c r="I285" s="206"/>
      <c r="J285" s="206"/>
      <c r="K285" s="206"/>
    </row>
    <row r="286" spans="1:11" x14ac:dyDescent="0.25">
      <c r="A286" s="2"/>
      <c r="B286" s="14"/>
      <c r="C286" s="3"/>
      <c r="D286" s="4"/>
      <c r="E286" s="11"/>
      <c r="F286" s="12"/>
      <c r="G286" s="240"/>
      <c r="H286" s="206"/>
      <c r="I286" s="206"/>
      <c r="J286" s="206"/>
      <c r="K286" s="206"/>
    </row>
    <row r="287" spans="1:11" x14ac:dyDescent="0.25">
      <c r="A287" s="10" t="s">
        <v>848</v>
      </c>
      <c r="B287" s="64" t="s">
        <v>214</v>
      </c>
      <c r="C287" s="3"/>
      <c r="D287" s="4"/>
      <c r="E287" s="11"/>
      <c r="F287" s="12"/>
      <c r="G287" s="240"/>
      <c r="H287" s="206"/>
      <c r="I287" s="206"/>
      <c r="J287" s="206"/>
      <c r="K287" s="206"/>
    </row>
    <row r="288" spans="1:11" x14ac:dyDescent="0.25">
      <c r="A288" s="2"/>
      <c r="B288" s="14"/>
      <c r="C288" s="3"/>
      <c r="D288" s="4"/>
      <c r="E288" s="11"/>
      <c r="F288" s="12"/>
      <c r="G288" s="240"/>
      <c r="H288" s="206"/>
      <c r="I288" s="206"/>
      <c r="J288" s="206"/>
      <c r="K288" s="206"/>
    </row>
    <row r="289" spans="1:11" x14ac:dyDescent="0.25">
      <c r="A289" s="2"/>
      <c r="B289" s="104" t="s">
        <v>215</v>
      </c>
      <c r="C289" s="3"/>
      <c r="D289" s="4"/>
      <c r="E289" s="11"/>
      <c r="F289" s="12"/>
      <c r="G289" s="240"/>
      <c r="H289" s="206"/>
      <c r="I289" s="206"/>
      <c r="J289" s="206"/>
      <c r="K289" s="206"/>
    </row>
    <row r="290" spans="1:11" x14ac:dyDescent="0.25">
      <c r="A290" s="2"/>
      <c r="B290" s="14"/>
      <c r="C290" s="3"/>
      <c r="D290" s="4"/>
      <c r="E290" s="11"/>
      <c r="F290" s="12"/>
      <c r="G290" s="240"/>
      <c r="H290" s="206"/>
      <c r="I290" s="206"/>
      <c r="J290" s="206"/>
      <c r="K290" s="206"/>
    </row>
    <row r="291" spans="1:11" x14ac:dyDescent="0.25">
      <c r="A291" s="15" t="s">
        <v>216</v>
      </c>
      <c r="B291" s="14" t="s">
        <v>232</v>
      </c>
      <c r="C291" s="3" t="s">
        <v>18</v>
      </c>
      <c r="D291" s="4" t="s">
        <v>185</v>
      </c>
      <c r="E291" s="11">
        <f>SUM(H291:K291)</f>
        <v>0</v>
      </c>
      <c r="F291" s="12"/>
      <c r="G291" s="240" t="str">
        <f>IF(E291=0,"Rate Only",E291*F291)</f>
        <v>Rate Only</v>
      </c>
      <c r="H291" s="206"/>
      <c r="I291" s="206"/>
      <c r="J291" s="206"/>
      <c r="K291" s="206"/>
    </row>
    <row r="292" spans="1:11" x14ac:dyDescent="0.25">
      <c r="A292" s="2"/>
      <c r="B292" s="14"/>
      <c r="C292" s="3" t="s">
        <v>20</v>
      </c>
      <c r="D292" s="4" t="s">
        <v>185</v>
      </c>
      <c r="E292" s="11">
        <f>E291</f>
        <v>0</v>
      </c>
      <c r="F292" s="12"/>
      <c r="G292" s="240" t="str">
        <f>IF(E292=0,"Rate Only",E292*F292)</f>
        <v>Rate Only</v>
      </c>
      <c r="H292" s="206"/>
      <c r="I292" s="206"/>
      <c r="J292" s="206"/>
      <c r="K292" s="206"/>
    </row>
    <row r="293" spans="1:11" x14ac:dyDescent="0.25">
      <c r="A293" s="2"/>
      <c r="B293" s="14"/>
      <c r="C293" s="3"/>
      <c r="D293" s="4"/>
      <c r="E293" s="11"/>
      <c r="F293" s="12"/>
      <c r="G293" s="240"/>
      <c r="H293" s="206"/>
      <c r="I293" s="206"/>
      <c r="J293" s="206"/>
      <c r="K293" s="206"/>
    </row>
    <row r="294" spans="1:11" x14ac:dyDescent="0.25">
      <c r="A294" s="2" t="s">
        <v>217</v>
      </c>
      <c r="B294" s="14" t="s">
        <v>233</v>
      </c>
      <c r="C294" s="3" t="s">
        <v>18</v>
      </c>
      <c r="D294" s="4" t="s">
        <v>185</v>
      </c>
      <c r="E294" s="11">
        <f>SUM(H294:K294)</f>
        <v>0</v>
      </c>
      <c r="F294" s="12"/>
      <c r="G294" s="240" t="str">
        <f>IF(E294=0,"Rate Only",E294*F294)</f>
        <v>Rate Only</v>
      </c>
      <c r="H294" s="206"/>
      <c r="I294" s="206"/>
      <c r="J294" s="206"/>
      <c r="K294" s="206"/>
    </row>
    <row r="295" spans="1:11" x14ac:dyDescent="0.25">
      <c r="A295" s="2"/>
      <c r="B295" s="14"/>
      <c r="C295" s="3" t="s">
        <v>20</v>
      </c>
      <c r="D295" s="4" t="s">
        <v>185</v>
      </c>
      <c r="E295" s="11">
        <f>E294</f>
        <v>0</v>
      </c>
      <c r="F295" s="12"/>
      <c r="G295" s="240" t="str">
        <f>IF(E295=0,"Rate Only",E295*F295)</f>
        <v>Rate Only</v>
      </c>
      <c r="H295" s="206"/>
      <c r="I295" s="206"/>
      <c r="J295" s="206"/>
      <c r="K295" s="206"/>
    </row>
    <row r="296" spans="1:11" x14ac:dyDescent="0.25">
      <c r="A296" s="2"/>
      <c r="B296" s="14"/>
      <c r="C296" s="3"/>
      <c r="D296" s="4"/>
      <c r="E296" s="11"/>
      <c r="F296" s="12"/>
      <c r="G296" s="240"/>
      <c r="H296" s="206"/>
      <c r="I296" s="206"/>
      <c r="J296" s="206"/>
      <c r="K296" s="206"/>
    </row>
    <row r="297" spans="1:11" x14ac:dyDescent="0.25">
      <c r="A297" s="2" t="s">
        <v>218</v>
      </c>
      <c r="B297" s="14" t="s">
        <v>234</v>
      </c>
      <c r="C297" s="3" t="s">
        <v>18</v>
      </c>
      <c r="D297" s="4" t="s">
        <v>185</v>
      </c>
      <c r="E297" s="11">
        <f>SUM(H297:K297)</f>
        <v>0</v>
      </c>
      <c r="F297" s="12"/>
      <c r="G297" s="240" t="str">
        <f>IF(E297=0,"Rate Only",E297*F297)</f>
        <v>Rate Only</v>
      </c>
      <c r="H297" s="206"/>
      <c r="I297" s="206"/>
      <c r="J297" s="206"/>
      <c r="K297" s="206">
        <v>0</v>
      </c>
    </row>
    <row r="298" spans="1:11" x14ac:dyDescent="0.25">
      <c r="A298" s="2"/>
      <c r="B298" s="14"/>
      <c r="C298" s="3" t="s">
        <v>20</v>
      </c>
      <c r="D298" s="4" t="s">
        <v>185</v>
      </c>
      <c r="E298" s="11">
        <f>E297</f>
        <v>0</v>
      </c>
      <c r="F298" s="12"/>
      <c r="G298" s="240" t="str">
        <f>IF(E298=0,"Rate Only",E298*F298)</f>
        <v>Rate Only</v>
      </c>
      <c r="H298" s="206"/>
      <c r="I298" s="206"/>
      <c r="J298" s="206"/>
      <c r="K298" s="206"/>
    </row>
    <row r="299" spans="1:11" x14ac:dyDescent="0.25">
      <c r="A299" s="2"/>
      <c r="B299" s="14"/>
      <c r="C299" s="3"/>
      <c r="D299" s="4"/>
      <c r="E299" s="11"/>
      <c r="F299" s="12"/>
      <c r="G299" s="240"/>
      <c r="H299" s="206"/>
      <c r="I299" s="206"/>
      <c r="J299" s="206"/>
      <c r="K299" s="206"/>
    </row>
    <row r="300" spans="1:11" x14ac:dyDescent="0.25">
      <c r="A300" s="2" t="s">
        <v>219</v>
      </c>
      <c r="B300" s="14" t="s">
        <v>235</v>
      </c>
      <c r="C300" s="3" t="s">
        <v>18</v>
      </c>
      <c r="D300" s="4" t="s">
        <v>185</v>
      </c>
      <c r="E300" s="11">
        <f>SUM(H300:K300)</f>
        <v>0</v>
      </c>
      <c r="F300" s="12"/>
      <c r="G300" s="240" t="str">
        <f>IF(E300=0,"Rate Only",E300*F300)</f>
        <v>Rate Only</v>
      </c>
      <c r="H300" s="206"/>
      <c r="I300" s="206"/>
      <c r="J300" s="206"/>
      <c r="K300" s="206">
        <v>0</v>
      </c>
    </row>
    <row r="301" spans="1:11" x14ac:dyDescent="0.25">
      <c r="A301" s="2"/>
      <c r="B301" s="14"/>
      <c r="C301" s="3" t="s">
        <v>20</v>
      </c>
      <c r="D301" s="4" t="s">
        <v>185</v>
      </c>
      <c r="E301" s="11">
        <f>E300</f>
        <v>0</v>
      </c>
      <c r="F301" s="12"/>
      <c r="G301" s="240" t="str">
        <f>IF(E301=0,"Rate Only",E301*F301)</f>
        <v>Rate Only</v>
      </c>
      <c r="H301" s="206"/>
      <c r="I301" s="206"/>
      <c r="J301" s="206"/>
      <c r="K301" s="206"/>
    </row>
    <row r="302" spans="1:11" x14ac:dyDescent="0.25">
      <c r="A302" s="2"/>
      <c r="B302" s="14"/>
      <c r="C302" s="3"/>
      <c r="D302" s="4"/>
      <c r="E302" s="11"/>
      <c r="F302" s="12"/>
      <c r="G302" s="240"/>
      <c r="H302" s="206"/>
      <c r="I302" s="206"/>
      <c r="J302" s="206"/>
      <c r="K302" s="206"/>
    </row>
    <row r="303" spans="1:11" x14ac:dyDescent="0.25">
      <c r="A303" s="2" t="s">
        <v>220</v>
      </c>
      <c r="B303" s="14" t="s">
        <v>236</v>
      </c>
      <c r="C303" s="3" t="s">
        <v>18</v>
      </c>
      <c r="D303" s="4" t="s">
        <v>185</v>
      </c>
      <c r="E303" s="11">
        <f>SUM(H303:K303)</f>
        <v>4</v>
      </c>
      <c r="F303" s="12"/>
      <c r="G303" s="240">
        <f>IF(E303=0,"Rate Only",E303*F303)</f>
        <v>0</v>
      </c>
      <c r="H303" s="206"/>
      <c r="I303" s="206"/>
      <c r="J303" s="206"/>
      <c r="K303" s="206">
        <v>4</v>
      </c>
    </row>
    <row r="304" spans="1:11" x14ac:dyDescent="0.25">
      <c r="A304" s="2"/>
      <c r="B304" s="14"/>
      <c r="C304" s="3" t="s">
        <v>20</v>
      </c>
      <c r="D304" s="4" t="s">
        <v>185</v>
      </c>
      <c r="E304" s="11">
        <f>E303</f>
        <v>4</v>
      </c>
      <c r="F304" s="12"/>
      <c r="G304" s="240">
        <f>IF(E304=0,"Rate Only",E304*F304)</f>
        <v>0</v>
      </c>
      <c r="H304" s="206"/>
      <c r="I304" s="206"/>
      <c r="J304" s="206"/>
      <c r="K304" s="206"/>
    </row>
    <row r="305" spans="1:11" x14ac:dyDescent="0.25">
      <c r="A305" s="2"/>
      <c r="B305" s="14"/>
      <c r="C305" s="3"/>
      <c r="D305" s="4"/>
      <c r="E305" s="11"/>
      <c r="F305" s="12"/>
      <c r="G305" s="240"/>
      <c r="H305" s="206"/>
      <c r="I305" s="206"/>
      <c r="J305" s="206"/>
      <c r="K305" s="206"/>
    </row>
    <row r="306" spans="1:11" x14ac:dyDescent="0.25">
      <c r="A306" s="15" t="s">
        <v>221</v>
      </c>
      <c r="B306" s="14" t="s">
        <v>237</v>
      </c>
      <c r="C306" s="3" t="s">
        <v>18</v>
      </c>
      <c r="D306" s="4" t="s">
        <v>185</v>
      </c>
      <c r="E306" s="11">
        <f>SUM(H306:K306)</f>
        <v>2</v>
      </c>
      <c r="F306" s="12"/>
      <c r="G306" s="240">
        <f>IF(E306=0,"Rate Only",E306*F306)</f>
        <v>0</v>
      </c>
      <c r="H306" s="206"/>
      <c r="I306" s="206"/>
      <c r="J306" s="206"/>
      <c r="K306" s="206">
        <v>2</v>
      </c>
    </row>
    <row r="307" spans="1:11" x14ac:dyDescent="0.25">
      <c r="A307" s="2"/>
      <c r="B307" s="14"/>
      <c r="C307" s="3" t="s">
        <v>20</v>
      </c>
      <c r="D307" s="4" t="s">
        <v>185</v>
      </c>
      <c r="E307" s="11">
        <f>E306</f>
        <v>2</v>
      </c>
      <c r="F307" s="12"/>
      <c r="G307" s="240">
        <f>IF(E307=0,"Rate Only",E307*F307)</f>
        <v>0</v>
      </c>
      <c r="H307" s="206"/>
      <c r="I307" s="206"/>
      <c r="J307" s="206"/>
      <c r="K307" s="206"/>
    </row>
    <row r="308" spans="1:11" x14ac:dyDescent="0.25">
      <c r="A308" s="2"/>
      <c r="B308" s="14"/>
      <c r="C308" s="3"/>
      <c r="D308" s="4"/>
      <c r="E308" s="11"/>
      <c r="F308" s="12"/>
      <c r="G308" s="240"/>
      <c r="H308" s="206"/>
      <c r="I308" s="206"/>
      <c r="J308" s="206"/>
      <c r="K308" s="206"/>
    </row>
    <row r="309" spans="1:11" x14ac:dyDescent="0.25">
      <c r="A309" s="2" t="s">
        <v>222</v>
      </c>
      <c r="B309" s="14" t="s">
        <v>238</v>
      </c>
      <c r="C309" s="3" t="s">
        <v>18</v>
      </c>
      <c r="D309" s="4" t="s">
        <v>185</v>
      </c>
      <c r="E309" s="11">
        <f>SUM(H309:K309)</f>
        <v>0</v>
      </c>
      <c r="F309" s="12"/>
      <c r="G309" s="240" t="str">
        <f>IF(E309=0,"Rate Only",E309*F309)</f>
        <v>Rate Only</v>
      </c>
      <c r="H309" s="206"/>
      <c r="I309" s="206"/>
      <c r="J309" s="206"/>
      <c r="K309" s="206"/>
    </row>
    <row r="310" spans="1:11" x14ac:dyDescent="0.25">
      <c r="A310" s="2"/>
      <c r="B310" s="14"/>
      <c r="C310" s="3" t="s">
        <v>20</v>
      </c>
      <c r="D310" s="4" t="s">
        <v>185</v>
      </c>
      <c r="E310" s="11">
        <f>E309</f>
        <v>0</v>
      </c>
      <c r="F310" s="12"/>
      <c r="G310" s="240" t="str">
        <f>IF(E310=0,"Rate Only",E310*F310)</f>
        <v>Rate Only</v>
      </c>
      <c r="H310" s="206"/>
      <c r="I310" s="206"/>
      <c r="J310" s="206"/>
      <c r="K310" s="206"/>
    </row>
    <row r="311" spans="1:11" x14ac:dyDescent="0.25">
      <c r="A311" s="2"/>
      <c r="B311" s="14"/>
      <c r="C311" s="3"/>
      <c r="D311" s="4"/>
      <c r="E311" s="11"/>
      <c r="F311" s="12"/>
      <c r="G311" s="240"/>
      <c r="H311" s="206"/>
      <c r="I311" s="206"/>
      <c r="J311" s="206"/>
      <c r="K311" s="206"/>
    </row>
    <row r="312" spans="1:11" x14ac:dyDescent="0.25">
      <c r="A312" s="2" t="s">
        <v>223</v>
      </c>
      <c r="B312" s="14" t="s">
        <v>239</v>
      </c>
      <c r="C312" s="3" t="s">
        <v>18</v>
      </c>
      <c r="D312" s="4" t="s">
        <v>185</v>
      </c>
      <c r="E312" s="11">
        <f>SUM(H312:K312)</f>
        <v>2</v>
      </c>
      <c r="F312" s="12"/>
      <c r="G312" s="240">
        <f>IF(E312=0,"Rate Only",E312*F312)</f>
        <v>0</v>
      </c>
      <c r="H312" s="206"/>
      <c r="I312" s="206"/>
      <c r="J312" s="206"/>
      <c r="K312" s="206">
        <v>2</v>
      </c>
    </row>
    <row r="313" spans="1:11" x14ac:dyDescent="0.25">
      <c r="A313" s="2"/>
      <c r="B313" s="14"/>
      <c r="C313" s="3" t="s">
        <v>20</v>
      </c>
      <c r="D313" s="4" t="s">
        <v>185</v>
      </c>
      <c r="E313" s="11">
        <f>E312</f>
        <v>2</v>
      </c>
      <c r="F313" s="12"/>
      <c r="G313" s="240">
        <f>IF(E313=0,"Rate Only",E313*F313)</f>
        <v>0</v>
      </c>
      <c r="H313" s="206"/>
      <c r="I313" s="206"/>
      <c r="J313" s="206"/>
      <c r="K313" s="206"/>
    </row>
    <row r="314" spans="1:11" x14ac:dyDescent="0.25">
      <c r="A314" s="2"/>
      <c r="B314" s="14"/>
      <c r="C314" s="3"/>
      <c r="D314" s="4"/>
      <c r="E314" s="11"/>
      <c r="F314" s="12"/>
      <c r="G314" s="240"/>
      <c r="H314" s="206"/>
      <c r="I314" s="206"/>
      <c r="J314" s="206"/>
      <c r="K314" s="206"/>
    </row>
    <row r="315" spans="1:11" x14ac:dyDescent="0.25">
      <c r="A315" s="2" t="s">
        <v>224</v>
      </c>
      <c r="B315" s="14" t="s">
        <v>240</v>
      </c>
      <c r="C315" s="3" t="s">
        <v>18</v>
      </c>
      <c r="D315" s="4" t="s">
        <v>185</v>
      </c>
      <c r="E315" s="11">
        <f>SUM(H315:K315)</f>
        <v>0</v>
      </c>
      <c r="F315" s="12"/>
      <c r="G315" s="240" t="str">
        <f>IF(E315=0,"Rate Only",E315*F315)</f>
        <v>Rate Only</v>
      </c>
      <c r="H315" s="206"/>
      <c r="I315" s="206"/>
      <c r="J315" s="206"/>
      <c r="K315" s="206">
        <v>0</v>
      </c>
    </row>
    <row r="316" spans="1:11" x14ac:dyDescent="0.25">
      <c r="A316" s="2"/>
      <c r="B316" s="14"/>
      <c r="C316" s="3" t="s">
        <v>20</v>
      </c>
      <c r="D316" s="4" t="s">
        <v>185</v>
      </c>
      <c r="E316" s="11">
        <f>E315</f>
        <v>0</v>
      </c>
      <c r="F316" s="12"/>
      <c r="G316" s="240" t="str">
        <f>IF(E316=0,"Rate Only",E316*F316)</f>
        <v>Rate Only</v>
      </c>
      <c r="H316" s="206"/>
      <c r="I316" s="206"/>
      <c r="J316" s="206"/>
      <c r="K316" s="206"/>
    </row>
    <row r="317" spans="1:11" x14ac:dyDescent="0.25">
      <c r="A317" s="2"/>
      <c r="B317" s="14"/>
      <c r="C317" s="3"/>
      <c r="D317" s="4"/>
      <c r="E317" s="11"/>
      <c r="F317" s="12"/>
      <c r="G317" s="240"/>
      <c r="H317" s="206"/>
      <c r="I317" s="206"/>
      <c r="J317" s="206"/>
      <c r="K317" s="206"/>
    </row>
    <row r="318" spans="1:11" x14ac:dyDescent="0.25">
      <c r="A318" s="15" t="s">
        <v>225</v>
      </c>
      <c r="B318" s="14" t="s">
        <v>241</v>
      </c>
      <c r="C318" s="3" t="s">
        <v>18</v>
      </c>
      <c r="D318" s="4" t="s">
        <v>185</v>
      </c>
      <c r="E318" s="11">
        <f>SUM(H318:K318)</f>
        <v>20</v>
      </c>
      <c r="F318" s="12"/>
      <c r="G318" s="240">
        <f>IF(E318=0,"Rate Only",E318*F318)</f>
        <v>0</v>
      </c>
      <c r="H318" s="206"/>
      <c r="I318" s="206"/>
      <c r="J318" s="206"/>
      <c r="K318" s="206">
        <v>20</v>
      </c>
    </row>
    <row r="319" spans="1:11" x14ac:dyDescent="0.25">
      <c r="A319" s="2"/>
      <c r="B319" s="14"/>
      <c r="C319" s="3" t="s">
        <v>20</v>
      </c>
      <c r="D319" s="4" t="s">
        <v>185</v>
      </c>
      <c r="E319" s="11">
        <f>E318</f>
        <v>20</v>
      </c>
      <c r="F319" s="12"/>
      <c r="G319" s="240">
        <f>IF(E319=0,"Rate Only",E319*F319)</f>
        <v>0</v>
      </c>
      <c r="H319" s="206"/>
      <c r="I319" s="206"/>
      <c r="J319" s="206"/>
      <c r="K319" s="206"/>
    </row>
    <row r="320" spans="1:11" x14ac:dyDescent="0.25">
      <c r="A320" s="2"/>
      <c r="B320" s="14"/>
      <c r="C320" s="3"/>
      <c r="D320" s="4"/>
      <c r="E320" s="11"/>
      <c r="F320" s="12"/>
      <c r="G320" s="240"/>
      <c r="H320" s="206"/>
      <c r="I320" s="206"/>
      <c r="J320" s="206"/>
      <c r="K320" s="206"/>
    </row>
    <row r="321" spans="1:69" x14ac:dyDescent="0.25">
      <c r="A321" s="2" t="s">
        <v>226</v>
      </c>
      <c r="B321" s="14" t="s">
        <v>242</v>
      </c>
      <c r="C321" s="3" t="s">
        <v>18</v>
      </c>
      <c r="D321" s="4" t="s">
        <v>185</v>
      </c>
      <c r="E321" s="11">
        <f>SUM(H321:K321)</f>
        <v>6</v>
      </c>
      <c r="F321" s="12"/>
      <c r="G321" s="240">
        <f>IF(E321=0,"Rate Only",E321*F321)</f>
        <v>0</v>
      </c>
      <c r="H321" s="206"/>
      <c r="I321" s="206"/>
      <c r="J321" s="206"/>
      <c r="K321" s="206">
        <v>6</v>
      </c>
    </row>
    <row r="322" spans="1:69" x14ac:dyDescent="0.25">
      <c r="A322" s="2"/>
      <c r="B322" s="14"/>
      <c r="C322" s="3" t="s">
        <v>20</v>
      </c>
      <c r="D322" s="4" t="s">
        <v>185</v>
      </c>
      <c r="E322" s="11">
        <f>E321</f>
        <v>6</v>
      </c>
      <c r="F322" s="12"/>
      <c r="G322" s="240">
        <f>IF(E322=0,"Rate Only",E322*F322)</f>
        <v>0</v>
      </c>
      <c r="H322" s="206"/>
      <c r="I322" s="206"/>
      <c r="J322" s="206"/>
      <c r="K322" s="206"/>
    </row>
    <row r="323" spans="1:69" x14ac:dyDescent="0.25">
      <c r="A323" s="2"/>
      <c r="B323" s="14"/>
      <c r="C323" s="3"/>
      <c r="D323" s="4"/>
      <c r="E323" s="11"/>
      <c r="F323" s="12"/>
      <c r="G323" s="240"/>
      <c r="H323" s="206"/>
      <c r="I323" s="206"/>
      <c r="J323" s="206"/>
      <c r="K323" s="206"/>
    </row>
    <row r="324" spans="1:69" x14ac:dyDescent="0.25">
      <c r="A324" s="15" t="s">
        <v>227</v>
      </c>
      <c r="B324" s="14" t="s">
        <v>243</v>
      </c>
      <c r="C324" s="3" t="s">
        <v>18</v>
      </c>
      <c r="D324" s="4" t="s">
        <v>185</v>
      </c>
      <c r="E324" s="11">
        <f>SUM(H324:K324)</f>
        <v>10</v>
      </c>
      <c r="F324" s="12"/>
      <c r="G324" s="240">
        <f>IF(E324=0,"Rate Only",E324*F324)</f>
        <v>0</v>
      </c>
      <c r="H324" s="206"/>
      <c r="I324" s="206"/>
      <c r="J324" s="206"/>
      <c r="K324" s="206">
        <v>10</v>
      </c>
    </row>
    <row r="325" spans="1:69" x14ac:dyDescent="0.25">
      <c r="A325" s="2"/>
      <c r="B325" s="14"/>
      <c r="C325" s="3" t="s">
        <v>20</v>
      </c>
      <c r="D325" s="4" t="s">
        <v>185</v>
      </c>
      <c r="E325" s="11">
        <f>E324</f>
        <v>10</v>
      </c>
      <c r="F325" s="12"/>
      <c r="G325" s="240">
        <f>IF(E325=0,"Rate Only",E325*F325)</f>
        <v>0</v>
      </c>
      <c r="H325" s="206"/>
      <c r="I325" s="206"/>
      <c r="J325" s="206"/>
      <c r="K325" s="206"/>
    </row>
    <row r="326" spans="1:69" x14ac:dyDescent="0.25">
      <c r="A326" s="2"/>
      <c r="B326" s="14"/>
      <c r="C326" s="3"/>
      <c r="D326" s="4"/>
      <c r="E326" s="11"/>
      <c r="F326" s="12"/>
      <c r="G326" s="240"/>
      <c r="H326" s="206"/>
      <c r="I326" s="206"/>
      <c r="J326" s="206"/>
      <c r="K326" s="206"/>
    </row>
    <row r="327" spans="1:69" x14ac:dyDescent="0.25">
      <c r="A327" s="2" t="s">
        <v>228</v>
      </c>
      <c r="B327" s="14" t="s">
        <v>244</v>
      </c>
      <c r="C327" s="3" t="s">
        <v>18</v>
      </c>
      <c r="D327" s="4" t="s">
        <v>185</v>
      </c>
      <c r="E327" s="11">
        <f>SUM(H327:K327)</f>
        <v>8</v>
      </c>
      <c r="F327" s="12"/>
      <c r="G327" s="240">
        <f>IF(E327=0,"Rate Only",E327*F327)</f>
        <v>0</v>
      </c>
      <c r="H327" s="206"/>
      <c r="I327" s="206"/>
      <c r="J327" s="206"/>
      <c r="K327" s="206">
        <v>8</v>
      </c>
    </row>
    <row r="328" spans="1:69" x14ac:dyDescent="0.25">
      <c r="A328" s="2"/>
      <c r="B328" s="14"/>
      <c r="C328" s="3" t="s">
        <v>20</v>
      </c>
      <c r="D328" s="4" t="s">
        <v>185</v>
      </c>
      <c r="E328" s="11">
        <f>E327</f>
        <v>8</v>
      </c>
      <c r="F328" s="12"/>
      <c r="G328" s="240">
        <f>IF(E328=0,"Rate Only",E328*F328)</f>
        <v>0</v>
      </c>
      <c r="H328" s="206"/>
      <c r="I328" s="206"/>
      <c r="J328" s="206"/>
      <c r="K328" s="206"/>
    </row>
    <row r="329" spans="1:69" x14ac:dyDescent="0.25">
      <c r="A329" s="2"/>
      <c r="B329" s="14"/>
      <c r="C329" s="3"/>
      <c r="D329" s="4"/>
      <c r="E329" s="11"/>
      <c r="F329" s="12"/>
      <c r="G329" s="240"/>
      <c r="H329" s="206"/>
      <c r="I329" s="206"/>
      <c r="J329" s="206"/>
      <c r="K329" s="206"/>
    </row>
    <row r="330" spans="1:69" x14ac:dyDescent="0.25">
      <c r="A330" s="15" t="s">
        <v>229</v>
      </c>
      <c r="B330" s="14" t="s">
        <v>245</v>
      </c>
      <c r="C330" s="3" t="s">
        <v>18</v>
      </c>
      <c r="D330" s="4" t="s">
        <v>185</v>
      </c>
      <c r="E330" s="11">
        <f>SUM(H330:K330)</f>
        <v>4</v>
      </c>
      <c r="F330" s="12"/>
      <c r="G330" s="240">
        <f>IF(E330=0,"Rate Only",E330*F330)</f>
        <v>0</v>
      </c>
      <c r="H330" s="206"/>
      <c r="I330" s="206"/>
      <c r="J330" s="206"/>
      <c r="K330" s="206">
        <v>4</v>
      </c>
    </row>
    <row r="331" spans="1:69" x14ac:dyDescent="0.25">
      <c r="A331" s="2"/>
      <c r="B331" s="14"/>
      <c r="C331" s="3" t="s">
        <v>20</v>
      </c>
      <c r="D331" s="4" t="s">
        <v>185</v>
      </c>
      <c r="E331" s="11">
        <f>E330</f>
        <v>4</v>
      </c>
      <c r="F331" s="12"/>
      <c r="G331" s="240">
        <f>IF(E331=0,"Rate Only",E331*F331)</f>
        <v>0</v>
      </c>
      <c r="H331" s="206"/>
      <c r="I331" s="206"/>
      <c r="J331" s="206"/>
      <c r="K331" s="206"/>
    </row>
    <row r="332" spans="1:69" x14ac:dyDescent="0.25">
      <c r="A332" s="2"/>
      <c r="B332" s="14"/>
      <c r="C332" s="3"/>
      <c r="D332" s="4"/>
      <c r="E332" s="11"/>
      <c r="F332" s="12"/>
      <c r="G332" s="240"/>
      <c r="H332" s="206"/>
      <c r="I332" s="206"/>
      <c r="J332" s="206"/>
      <c r="K332" s="206"/>
    </row>
    <row r="333" spans="1:69" x14ac:dyDescent="0.25">
      <c r="A333" s="2" t="s">
        <v>230</v>
      </c>
      <c r="B333" s="14" t="s">
        <v>246</v>
      </c>
      <c r="C333" s="3" t="s">
        <v>18</v>
      </c>
      <c r="D333" s="4" t="s">
        <v>185</v>
      </c>
      <c r="E333" s="11">
        <f>SUM(H333:K333)</f>
        <v>0</v>
      </c>
      <c r="F333" s="12"/>
      <c r="G333" s="240" t="str">
        <f>IF(E333=0,"Rate Only",E333*F333)</f>
        <v>Rate Only</v>
      </c>
      <c r="H333" s="206"/>
      <c r="I333" s="206"/>
      <c r="J333" s="206"/>
      <c r="K333" s="206"/>
    </row>
    <row r="334" spans="1:69" x14ac:dyDescent="0.25">
      <c r="A334" s="2"/>
      <c r="B334" s="14"/>
      <c r="C334" s="3" t="s">
        <v>20</v>
      </c>
      <c r="D334" s="4" t="s">
        <v>185</v>
      </c>
      <c r="E334" s="11">
        <f>E333</f>
        <v>0</v>
      </c>
      <c r="F334" s="12"/>
      <c r="G334" s="240" t="str">
        <f>IF(E334=0,"Rate Only",E334*F334)</f>
        <v>Rate Only</v>
      </c>
      <c r="H334" s="206"/>
      <c r="I334" s="206"/>
      <c r="J334" s="206"/>
      <c r="K334" s="206"/>
    </row>
    <row r="335" spans="1:69" x14ac:dyDescent="0.25">
      <c r="A335" s="2"/>
      <c r="B335" s="57"/>
      <c r="C335" s="29"/>
      <c r="D335" s="30"/>
      <c r="E335" s="114"/>
      <c r="F335" s="56"/>
      <c r="G335" s="257"/>
      <c r="H335" s="206"/>
      <c r="I335" s="206"/>
      <c r="J335" s="206"/>
      <c r="K335" s="206"/>
    </row>
    <row r="336" spans="1:69" s="55" customFormat="1" x14ac:dyDescent="0.25">
      <c r="A336" s="10" t="s">
        <v>280</v>
      </c>
      <c r="B336" s="64" t="s">
        <v>465</v>
      </c>
      <c r="C336" s="29"/>
      <c r="D336" s="30"/>
      <c r="E336" s="114"/>
      <c r="F336" s="56"/>
      <c r="G336" s="257"/>
      <c r="H336" s="206"/>
      <c r="I336" s="206"/>
      <c r="J336" s="206"/>
      <c r="K336" s="206"/>
      <c r="L336" s="80"/>
      <c r="M336" s="62"/>
      <c r="N336" s="62"/>
      <c r="O336" s="62"/>
      <c r="P336" s="62"/>
      <c r="Q336" s="62"/>
      <c r="R336" s="62"/>
      <c r="S336" s="62"/>
      <c r="T336" s="62"/>
      <c r="U336" s="62"/>
      <c r="V336" s="62"/>
      <c r="W336" s="62"/>
      <c r="X336" s="62"/>
      <c r="Y336" s="62"/>
      <c r="Z336" s="62"/>
      <c r="AA336" s="62"/>
      <c r="AB336" s="62"/>
      <c r="AC336" s="62"/>
      <c r="AD336" s="62"/>
      <c r="AE336" s="62"/>
      <c r="AF336" s="62"/>
      <c r="AG336" s="62"/>
      <c r="AH336" s="62"/>
      <c r="AI336" s="62"/>
      <c r="AJ336" s="62"/>
      <c r="AK336" s="62"/>
      <c r="AL336" s="62"/>
      <c r="AM336" s="62"/>
      <c r="AN336" s="62"/>
      <c r="AO336" s="62"/>
      <c r="AP336" s="62"/>
      <c r="AQ336" s="62"/>
      <c r="AR336" s="62"/>
      <c r="AS336" s="62"/>
      <c r="AT336" s="62"/>
      <c r="AU336" s="62"/>
      <c r="AV336" s="62"/>
      <c r="AW336" s="62"/>
      <c r="AX336" s="62"/>
      <c r="AY336" s="62"/>
      <c r="AZ336" s="62"/>
      <c r="BA336" s="62"/>
      <c r="BB336" s="62"/>
      <c r="BC336" s="62"/>
      <c r="BD336" s="62"/>
      <c r="BE336" s="62"/>
      <c r="BF336" s="62"/>
      <c r="BG336" s="62"/>
      <c r="BH336" s="62"/>
      <c r="BI336" s="62"/>
      <c r="BJ336" s="62"/>
      <c r="BK336" s="62"/>
      <c r="BL336" s="62"/>
      <c r="BM336" s="62"/>
      <c r="BN336" s="62"/>
      <c r="BO336" s="62"/>
      <c r="BP336" s="62"/>
      <c r="BQ336" s="62"/>
    </row>
    <row r="337" spans="1:69" s="55" customFormat="1" ht="24" x14ac:dyDescent="0.25">
      <c r="A337" s="2"/>
      <c r="B337" s="103" t="s">
        <v>473</v>
      </c>
      <c r="C337" s="29"/>
      <c r="D337" s="30"/>
      <c r="E337" s="114"/>
      <c r="F337" s="56"/>
      <c r="G337" s="257"/>
      <c r="H337" s="206"/>
      <c r="I337" s="206"/>
      <c r="J337" s="206"/>
      <c r="K337" s="206"/>
      <c r="L337" s="80"/>
      <c r="M337" s="62"/>
      <c r="N337" s="62"/>
      <c r="O337" s="62"/>
      <c r="P337" s="62"/>
      <c r="Q337" s="62"/>
      <c r="R337" s="62"/>
      <c r="S337" s="62"/>
      <c r="T337" s="62"/>
      <c r="U337" s="62"/>
      <c r="V337" s="62"/>
      <c r="W337" s="62"/>
      <c r="X337" s="62"/>
      <c r="Y337" s="62"/>
      <c r="Z337" s="62"/>
      <c r="AA337" s="62"/>
      <c r="AB337" s="62"/>
      <c r="AC337" s="62"/>
      <c r="AD337" s="62"/>
      <c r="AE337" s="62"/>
      <c r="AF337" s="62"/>
      <c r="AG337" s="62"/>
      <c r="AH337" s="62"/>
      <c r="AI337" s="62"/>
      <c r="AJ337" s="62"/>
      <c r="AK337" s="62"/>
      <c r="AL337" s="62"/>
      <c r="AM337" s="62"/>
      <c r="AN337" s="62"/>
      <c r="AO337" s="62"/>
      <c r="AP337" s="62"/>
      <c r="AQ337" s="62"/>
      <c r="AR337" s="62"/>
      <c r="AS337" s="62"/>
      <c r="AT337" s="62"/>
      <c r="AU337" s="62"/>
      <c r="AV337" s="62"/>
      <c r="AW337" s="62"/>
      <c r="AX337" s="62"/>
      <c r="AY337" s="62"/>
      <c r="AZ337" s="62"/>
      <c r="BA337" s="62"/>
      <c r="BB337" s="62"/>
      <c r="BC337" s="62"/>
      <c r="BD337" s="62"/>
      <c r="BE337" s="62"/>
      <c r="BF337" s="62"/>
      <c r="BG337" s="62"/>
      <c r="BH337" s="62"/>
      <c r="BI337" s="62"/>
      <c r="BJ337" s="62"/>
      <c r="BK337" s="62"/>
      <c r="BL337" s="62"/>
      <c r="BM337" s="62"/>
      <c r="BN337" s="62"/>
      <c r="BO337" s="62"/>
      <c r="BP337" s="62"/>
      <c r="BQ337" s="62"/>
    </row>
    <row r="338" spans="1:69" s="55" customFormat="1" x14ac:dyDescent="0.25">
      <c r="A338" s="2"/>
      <c r="B338" s="104"/>
      <c r="C338" s="29"/>
      <c r="D338" s="30"/>
      <c r="E338" s="114"/>
      <c r="F338" s="56"/>
      <c r="G338" s="257"/>
      <c r="H338" s="206"/>
      <c r="I338" s="206"/>
      <c r="J338" s="206"/>
      <c r="K338" s="206"/>
      <c r="L338" s="80"/>
      <c r="M338" s="62"/>
      <c r="N338" s="62"/>
      <c r="O338" s="62"/>
      <c r="P338" s="62"/>
      <c r="Q338" s="62"/>
      <c r="R338" s="62"/>
      <c r="S338" s="62"/>
      <c r="T338" s="62"/>
      <c r="U338" s="62"/>
      <c r="V338" s="62"/>
      <c r="W338" s="62"/>
      <c r="X338" s="62"/>
      <c r="Y338" s="62"/>
      <c r="Z338" s="62"/>
      <c r="AA338" s="62"/>
      <c r="AB338" s="62"/>
      <c r="AC338" s="62"/>
      <c r="AD338" s="62"/>
      <c r="AE338" s="62"/>
      <c r="AF338" s="62"/>
      <c r="AG338" s="62"/>
      <c r="AH338" s="62"/>
      <c r="AI338" s="62"/>
      <c r="AJ338" s="62"/>
      <c r="AK338" s="62"/>
      <c r="AL338" s="62"/>
      <c r="AM338" s="62"/>
      <c r="AN338" s="62"/>
      <c r="AO338" s="62"/>
      <c r="AP338" s="62"/>
      <c r="AQ338" s="62"/>
      <c r="AR338" s="62"/>
      <c r="AS338" s="62"/>
      <c r="AT338" s="62"/>
      <c r="AU338" s="62"/>
      <c r="AV338" s="62"/>
      <c r="AW338" s="62"/>
      <c r="AX338" s="62"/>
      <c r="AY338" s="62"/>
      <c r="AZ338" s="62"/>
      <c r="BA338" s="62"/>
      <c r="BB338" s="62"/>
      <c r="BC338" s="62"/>
      <c r="BD338" s="62"/>
      <c r="BE338" s="62"/>
      <c r="BF338" s="62"/>
      <c r="BG338" s="62"/>
      <c r="BH338" s="62"/>
      <c r="BI338" s="62"/>
      <c r="BJ338" s="62"/>
      <c r="BK338" s="62"/>
      <c r="BL338" s="62"/>
      <c r="BM338" s="62"/>
      <c r="BN338" s="62"/>
      <c r="BO338" s="62"/>
      <c r="BP338" s="62"/>
      <c r="BQ338" s="62"/>
    </row>
    <row r="339" spans="1:69" s="55" customFormat="1" x14ac:dyDescent="0.25">
      <c r="A339" s="2"/>
      <c r="B339" s="104" t="s">
        <v>466</v>
      </c>
      <c r="C339" s="29"/>
      <c r="D339" s="30"/>
      <c r="E339" s="114"/>
      <c r="F339" s="56"/>
      <c r="G339" s="257"/>
      <c r="H339" s="206"/>
      <c r="I339" s="206"/>
      <c r="J339" s="206"/>
      <c r="K339" s="206"/>
      <c r="L339" s="80"/>
      <c r="M339" s="62"/>
      <c r="N339" s="62"/>
      <c r="O339" s="62"/>
      <c r="P339" s="62"/>
      <c r="Q339" s="62"/>
      <c r="R339" s="62"/>
      <c r="S339" s="62"/>
      <c r="T339" s="62"/>
      <c r="U339" s="62"/>
      <c r="V339" s="62"/>
      <c r="W339" s="62"/>
      <c r="X339" s="62"/>
      <c r="Y339" s="62"/>
      <c r="Z339" s="62"/>
      <c r="AA339" s="62"/>
      <c r="AB339" s="62"/>
      <c r="AC339" s="62"/>
      <c r="AD339" s="62"/>
      <c r="AE339" s="62"/>
      <c r="AF339" s="62"/>
      <c r="AG339" s="62"/>
      <c r="AH339" s="62"/>
      <c r="AI339" s="62"/>
      <c r="AJ339" s="62"/>
      <c r="AK339" s="62"/>
      <c r="AL339" s="62"/>
      <c r="AM339" s="62"/>
      <c r="AN339" s="62"/>
      <c r="AO339" s="62"/>
      <c r="AP339" s="62"/>
      <c r="AQ339" s="62"/>
      <c r="AR339" s="62"/>
      <c r="AS339" s="62"/>
      <c r="AT339" s="62"/>
      <c r="AU339" s="62"/>
      <c r="AV339" s="62"/>
      <c r="AW339" s="62"/>
      <c r="AX339" s="62"/>
      <c r="AY339" s="62"/>
      <c r="AZ339" s="62"/>
      <c r="BA339" s="62"/>
      <c r="BB339" s="62"/>
      <c r="BC339" s="62"/>
      <c r="BD339" s="62"/>
      <c r="BE339" s="62"/>
      <c r="BF339" s="62"/>
      <c r="BG339" s="62"/>
      <c r="BH339" s="62"/>
      <c r="BI339" s="62"/>
      <c r="BJ339" s="62"/>
      <c r="BK339" s="62"/>
      <c r="BL339" s="62"/>
      <c r="BM339" s="62"/>
      <c r="BN339" s="62"/>
      <c r="BO339" s="62"/>
      <c r="BP339" s="62"/>
      <c r="BQ339" s="62"/>
    </row>
    <row r="340" spans="1:69" s="55" customFormat="1" x14ac:dyDescent="0.2">
      <c r="A340" s="15" t="s">
        <v>281</v>
      </c>
      <c r="B340" s="105" t="s">
        <v>841</v>
      </c>
      <c r="C340" s="3" t="s">
        <v>18</v>
      </c>
      <c r="D340" s="4" t="s">
        <v>22</v>
      </c>
      <c r="E340" s="279">
        <v>10</v>
      </c>
      <c r="F340" s="12"/>
      <c r="G340" s="240">
        <f>IF(E340=0,"Rate Only",E340*F340)</f>
        <v>0</v>
      </c>
      <c r="H340" s="206"/>
      <c r="I340" s="206"/>
      <c r="J340" s="206"/>
      <c r="K340" s="206"/>
      <c r="L340" s="80"/>
      <c r="M340" s="62"/>
      <c r="N340" s="62"/>
      <c r="O340" s="62"/>
      <c r="P340" s="62"/>
      <c r="Q340" s="62"/>
      <c r="R340" s="62"/>
      <c r="S340" s="62"/>
      <c r="T340" s="62"/>
      <c r="U340" s="62"/>
      <c r="V340" s="62"/>
      <c r="W340" s="62"/>
      <c r="X340" s="62"/>
      <c r="Y340" s="62"/>
      <c r="Z340" s="62"/>
      <c r="AA340" s="62"/>
      <c r="AB340" s="62"/>
      <c r="AC340" s="62"/>
      <c r="AD340" s="62"/>
      <c r="AE340" s="62"/>
      <c r="AF340" s="62"/>
      <c r="AG340" s="62"/>
      <c r="AH340" s="62"/>
      <c r="AI340" s="62"/>
      <c r="AJ340" s="62"/>
      <c r="AK340" s="62"/>
      <c r="AL340" s="62"/>
      <c r="AM340" s="62"/>
      <c r="AN340" s="62"/>
      <c r="AO340" s="62"/>
      <c r="AP340" s="62"/>
      <c r="AQ340" s="62"/>
      <c r="AR340" s="62"/>
      <c r="AS340" s="62"/>
      <c r="AT340" s="62"/>
      <c r="AU340" s="62"/>
      <c r="AV340" s="62"/>
      <c r="AW340" s="62"/>
      <c r="AX340" s="62"/>
      <c r="AY340" s="62"/>
      <c r="AZ340" s="62"/>
      <c r="BA340" s="62"/>
      <c r="BB340" s="62"/>
      <c r="BC340" s="62"/>
      <c r="BD340" s="62"/>
      <c r="BE340" s="62"/>
      <c r="BF340" s="62"/>
      <c r="BG340" s="62"/>
      <c r="BH340" s="62"/>
      <c r="BI340" s="62"/>
      <c r="BJ340" s="62"/>
      <c r="BK340" s="62"/>
      <c r="BL340" s="62"/>
      <c r="BM340" s="62"/>
      <c r="BN340" s="62"/>
      <c r="BO340" s="62"/>
      <c r="BP340" s="62"/>
      <c r="BQ340" s="62"/>
    </row>
    <row r="341" spans="1:69" s="55" customFormat="1" x14ac:dyDescent="0.2">
      <c r="A341" s="2"/>
      <c r="B341" s="28"/>
      <c r="C341" s="3" t="s">
        <v>20</v>
      </c>
      <c r="D341" s="4" t="s">
        <v>22</v>
      </c>
      <c r="E341" s="279">
        <f>E340</f>
        <v>10</v>
      </c>
      <c r="F341" s="12"/>
      <c r="G341" s="240">
        <f>IF(E341=0,"Rate Only",E341*F341)</f>
        <v>0</v>
      </c>
      <c r="H341" s="206"/>
      <c r="I341" s="206"/>
      <c r="J341" s="206"/>
      <c r="K341" s="206"/>
      <c r="L341" s="80"/>
      <c r="M341" s="62"/>
      <c r="N341" s="62"/>
      <c r="O341" s="62"/>
      <c r="P341" s="62"/>
      <c r="Q341" s="62"/>
      <c r="R341" s="62"/>
      <c r="S341" s="62"/>
      <c r="T341" s="62"/>
      <c r="U341" s="62"/>
      <c r="V341" s="62"/>
      <c r="W341" s="62"/>
      <c r="X341" s="62"/>
      <c r="Y341" s="62"/>
      <c r="Z341" s="62"/>
      <c r="AA341" s="62"/>
      <c r="AB341" s="62"/>
      <c r="AC341" s="62"/>
      <c r="AD341" s="62"/>
      <c r="AE341" s="62"/>
      <c r="AF341" s="62"/>
      <c r="AG341" s="62"/>
      <c r="AH341" s="62"/>
      <c r="AI341" s="62"/>
      <c r="AJ341" s="62"/>
      <c r="AK341" s="62"/>
      <c r="AL341" s="62"/>
      <c r="AM341" s="62"/>
      <c r="AN341" s="62"/>
      <c r="AO341" s="62"/>
      <c r="AP341" s="62"/>
      <c r="AQ341" s="62"/>
      <c r="AR341" s="62"/>
      <c r="AS341" s="62"/>
      <c r="AT341" s="62"/>
      <c r="AU341" s="62"/>
      <c r="AV341" s="62"/>
      <c r="AW341" s="62"/>
      <c r="AX341" s="62"/>
      <c r="AY341" s="62"/>
      <c r="AZ341" s="62"/>
      <c r="BA341" s="62"/>
      <c r="BB341" s="62"/>
      <c r="BC341" s="62"/>
      <c r="BD341" s="62"/>
      <c r="BE341" s="62"/>
      <c r="BF341" s="62"/>
      <c r="BG341" s="62"/>
      <c r="BH341" s="62"/>
      <c r="BI341" s="62"/>
      <c r="BJ341" s="62"/>
      <c r="BK341" s="62"/>
      <c r="BL341" s="62"/>
      <c r="BM341" s="62"/>
      <c r="BN341" s="62"/>
      <c r="BO341" s="62"/>
      <c r="BP341" s="62"/>
      <c r="BQ341" s="62"/>
    </row>
    <row r="342" spans="1:69" s="55" customFormat="1" x14ac:dyDescent="0.25">
      <c r="A342" s="2"/>
      <c r="B342" s="28"/>
      <c r="C342" s="29"/>
      <c r="D342" s="30"/>
      <c r="E342" s="280"/>
      <c r="F342" s="56"/>
      <c r="G342" s="257"/>
      <c r="H342" s="206"/>
      <c r="I342" s="206"/>
      <c r="J342" s="206"/>
      <c r="K342" s="206"/>
      <c r="L342" s="80"/>
      <c r="M342" s="62"/>
      <c r="N342" s="62"/>
      <c r="O342" s="62"/>
      <c r="P342" s="62"/>
      <c r="Q342" s="62"/>
      <c r="R342" s="62"/>
      <c r="S342" s="62"/>
      <c r="T342" s="62"/>
      <c r="U342" s="62"/>
      <c r="V342" s="62"/>
      <c r="W342" s="62"/>
      <c r="X342" s="62"/>
      <c r="Y342" s="62"/>
      <c r="Z342" s="62"/>
      <c r="AA342" s="62"/>
      <c r="AB342" s="62"/>
      <c r="AC342" s="62"/>
      <c r="AD342" s="62"/>
      <c r="AE342" s="62"/>
      <c r="AF342" s="62"/>
      <c r="AG342" s="62"/>
      <c r="AH342" s="62"/>
      <c r="AI342" s="62"/>
      <c r="AJ342" s="62"/>
      <c r="AK342" s="62"/>
      <c r="AL342" s="62"/>
      <c r="AM342" s="62"/>
      <c r="AN342" s="62"/>
      <c r="AO342" s="62"/>
      <c r="AP342" s="62"/>
      <c r="AQ342" s="62"/>
      <c r="AR342" s="62"/>
      <c r="AS342" s="62"/>
      <c r="AT342" s="62"/>
      <c r="AU342" s="62"/>
      <c r="AV342" s="62"/>
      <c r="AW342" s="62"/>
      <c r="AX342" s="62"/>
      <c r="AY342" s="62"/>
      <c r="AZ342" s="62"/>
      <c r="BA342" s="62"/>
      <c r="BB342" s="62"/>
      <c r="BC342" s="62"/>
      <c r="BD342" s="62"/>
      <c r="BE342" s="62"/>
      <c r="BF342" s="62"/>
      <c r="BG342" s="62"/>
      <c r="BH342" s="62"/>
      <c r="BI342" s="62"/>
      <c r="BJ342" s="62"/>
      <c r="BK342" s="62"/>
      <c r="BL342" s="62"/>
      <c r="BM342" s="62"/>
      <c r="BN342" s="62"/>
      <c r="BO342" s="62"/>
      <c r="BP342" s="62"/>
      <c r="BQ342" s="62"/>
    </row>
    <row r="343" spans="1:69" s="55" customFormat="1" x14ac:dyDescent="0.2">
      <c r="A343" s="15" t="s">
        <v>282</v>
      </c>
      <c r="B343" s="105" t="s">
        <v>842</v>
      </c>
      <c r="C343" s="3" t="s">
        <v>18</v>
      </c>
      <c r="D343" s="4" t="s">
        <v>22</v>
      </c>
      <c r="E343" s="279">
        <v>4</v>
      </c>
      <c r="F343" s="12"/>
      <c r="G343" s="240">
        <f>IF(E343=0,"Rate Only",E343*F343)</f>
        <v>0</v>
      </c>
      <c r="H343" s="206"/>
      <c r="I343" s="206"/>
      <c r="J343" s="206"/>
      <c r="K343" s="206"/>
      <c r="L343" s="80"/>
      <c r="M343" s="62"/>
      <c r="N343" s="62"/>
      <c r="O343" s="62"/>
      <c r="P343" s="62"/>
      <c r="Q343" s="62"/>
      <c r="R343" s="62"/>
      <c r="S343" s="62"/>
      <c r="T343" s="62"/>
      <c r="U343" s="62"/>
      <c r="V343" s="62"/>
      <c r="W343" s="62"/>
      <c r="X343" s="62"/>
      <c r="Y343" s="62"/>
      <c r="Z343" s="62"/>
      <c r="AA343" s="62"/>
      <c r="AB343" s="62"/>
      <c r="AC343" s="62"/>
      <c r="AD343" s="62"/>
      <c r="AE343" s="62"/>
      <c r="AF343" s="62"/>
      <c r="AG343" s="62"/>
      <c r="AH343" s="62"/>
      <c r="AI343" s="62"/>
      <c r="AJ343" s="62"/>
      <c r="AK343" s="62"/>
      <c r="AL343" s="62"/>
      <c r="AM343" s="62"/>
      <c r="AN343" s="62"/>
      <c r="AO343" s="62"/>
      <c r="AP343" s="62"/>
      <c r="AQ343" s="62"/>
      <c r="AR343" s="62"/>
      <c r="AS343" s="62"/>
      <c r="AT343" s="62"/>
      <c r="AU343" s="62"/>
      <c r="AV343" s="62"/>
      <c r="AW343" s="62"/>
      <c r="AX343" s="62"/>
      <c r="AY343" s="62"/>
      <c r="AZ343" s="62"/>
      <c r="BA343" s="62"/>
      <c r="BB343" s="62"/>
      <c r="BC343" s="62"/>
      <c r="BD343" s="62"/>
      <c r="BE343" s="62"/>
      <c r="BF343" s="62"/>
      <c r="BG343" s="62"/>
      <c r="BH343" s="62"/>
      <c r="BI343" s="62"/>
      <c r="BJ343" s="62"/>
      <c r="BK343" s="62"/>
      <c r="BL343" s="62"/>
      <c r="BM343" s="62"/>
      <c r="BN343" s="62"/>
      <c r="BO343" s="62"/>
      <c r="BP343" s="62"/>
      <c r="BQ343" s="62"/>
    </row>
    <row r="344" spans="1:69" s="55" customFormat="1" x14ac:dyDescent="0.2">
      <c r="A344" s="2"/>
      <c r="B344" s="28"/>
      <c r="C344" s="3" t="s">
        <v>20</v>
      </c>
      <c r="D344" s="4" t="s">
        <v>22</v>
      </c>
      <c r="E344" s="279">
        <f>E343</f>
        <v>4</v>
      </c>
      <c r="F344" s="12"/>
      <c r="G344" s="240">
        <f>IF(E344=0,"Rate Only",E344*F344)</f>
        <v>0</v>
      </c>
      <c r="H344" s="206"/>
      <c r="I344" s="206"/>
      <c r="J344" s="206"/>
      <c r="K344" s="206"/>
      <c r="L344" s="80"/>
      <c r="M344" s="62"/>
      <c r="N344" s="62"/>
      <c r="O344" s="62"/>
      <c r="P344" s="62"/>
      <c r="Q344" s="62"/>
      <c r="R344" s="62"/>
      <c r="S344" s="62"/>
      <c r="T344" s="62"/>
      <c r="U344" s="62"/>
      <c r="V344" s="62"/>
      <c r="W344" s="62"/>
      <c r="X344" s="62"/>
      <c r="Y344" s="62"/>
      <c r="Z344" s="62"/>
      <c r="AA344" s="62"/>
      <c r="AB344" s="62"/>
      <c r="AC344" s="62"/>
      <c r="AD344" s="62"/>
      <c r="AE344" s="62"/>
      <c r="AF344" s="62"/>
      <c r="AG344" s="62"/>
      <c r="AH344" s="62"/>
      <c r="AI344" s="62"/>
      <c r="AJ344" s="62"/>
      <c r="AK344" s="62"/>
      <c r="AL344" s="62"/>
      <c r="AM344" s="62"/>
      <c r="AN344" s="62"/>
      <c r="AO344" s="62"/>
      <c r="AP344" s="62"/>
      <c r="AQ344" s="62"/>
      <c r="AR344" s="62"/>
      <c r="AS344" s="62"/>
      <c r="AT344" s="62"/>
      <c r="AU344" s="62"/>
      <c r="AV344" s="62"/>
      <c r="AW344" s="62"/>
      <c r="AX344" s="62"/>
      <c r="AY344" s="62"/>
      <c r="AZ344" s="62"/>
      <c r="BA344" s="62"/>
      <c r="BB344" s="62"/>
      <c r="BC344" s="62"/>
      <c r="BD344" s="62"/>
      <c r="BE344" s="62"/>
      <c r="BF344" s="62"/>
      <c r="BG344" s="62"/>
      <c r="BH344" s="62"/>
      <c r="BI344" s="62"/>
      <c r="BJ344" s="62"/>
      <c r="BK344" s="62"/>
      <c r="BL344" s="62"/>
      <c r="BM344" s="62"/>
      <c r="BN344" s="62"/>
      <c r="BO344" s="62"/>
      <c r="BP344" s="62"/>
      <c r="BQ344" s="62"/>
    </row>
    <row r="345" spans="1:69" s="55" customFormat="1" x14ac:dyDescent="0.25">
      <c r="A345" s="2"/>
      <c r="B345" s="28"/>
      <c r="C345" s="29"/>
      <c r="D345" s="30"/>
      <c r="E345" s="114"/>
      <c r="F345" s="56"/>
      <c r="G345" s="257"/>
      <c r="H345" s="206"/>
      <c r="I345" s="206"/>
      <c r="J345" s="206"/>
      <c r="K345" s="206"/>
      <c r="L345" s="80"/>
      <c r="M345" s="62"/>
      <c r="N345" s="62"/>
      <c r="O345" s="62"/>
      <c r="P345" s="62"/>
      <c r="Q345" s="62"/>
      <c r="R345" s="62"/>
      <c r="S345" s="62"/>
      <c r="T345" s="62"/>
      <c r="U345" s="62"/>
      <c r="V345" s="62"/>
      <c r="W345" s="62"/>
      <c r="X345" s="62"/>
      <c r="Y345" s="62"/>
      <c r="Z345" s="62"/>
      <c r="AA345" s="62"/>
      <c r="AB345" s="62"/>
      <c r="AC345" s="62"/>
      <c r="AD345" s="62"/>
      <c r="AE345" s="62"/>
      <c r="AF345" s="62"/>
      <c r="AG345" s="62"/>
      <c r="AH345" s="62"/>
      <c r="AI345" s="62"/>
      <c r="AJ345" s="62"/>
      <c r="AK345" s="62"/>
      <c r="AL345" s="62"/>
      <c r="AM345" s="62"/>
      <c r="AN345" s="62"/>
      <c r="AO345" s="62"/>
      <c r="AP345" s="62"/>
      <c r="AQ345" s="62"/>
      <c r="AR345" s="62"/>
      <c r="AS345" s="62"/>
      <c r="AT345" s="62"/>
      <c r="AU345" s="62"/>
      <c r="AV345" s="62"/>
      <c r="AW345" s="62"/>
      <c r="AX345" s="62"/>
      <c r="AY345" s="62"/>
      <c r="AZ345" s="62"/>
      <c r="BA345" s="62"/>
      <c r="BB345" s="62"/>
      <c r="BC345" s="62"/>
      <c r="BD345" s="62"/>
      <c r="BE345" s="62"/>
      <c r="BF345" s="62"/>
      <c r="BG345" s="62"/>
      <c r="BH345" s="62"/>
      <c r="BI345" s="62"/>
      <c r="BJ345" s="62"/>
      <c r="BK345" s="62"/>
      <c r="BL345" s="62"/>
      <c r="BM345" s="62"/>
      <c r="BN345" s="62"/>
      <c r="BO345" s="62"/>
      <c r="BP345" s="62"/>
      <c r="BQ345" s="62"/>
    </row>
    <row r="346" spans="1:69" s="55" customFormat="1" x14ac:dyDescent="0.2">
      <c r="A346" s="15" t="s">
        <v>283</v>
      </c>
      <c r="B346" s="105" t="s">
        <v>843</v>
      </c>
      <c r="C346" s="3" t="s">
        <v>18</v>
      </c>
      <c r="D346" s="4" t="s">
        <v>185</v>
      </c>
      <c r="E346" s="11">
        <v>4</v>
      </c>
      <c r="F346" s="12"/>
      <c r="G346" s="240">
        <f>IF(E346=0,"Rate Only",E346*F346)</f>
        <v>0</v>
      </c>
      <c r="H346" s="206"/>
      <c r="I346" s="206"/>
      <c r="J346" s="206"/>
      <c r="K346" s="206"/>
      <c r="L346" s="80"/>
      <c r="M346" s="62"/>
      <c r="N346" s="62"/>
      <c r="O346" s="62"/>
      <c r="P346" s="62"/>
      <c r="Q346" s="62"/>
      <c r="R346" s="62"/>
      <c r="S346" s="62"/>
      <c r="T346" s="62"/>
      <c r="U346" s="62"/>
      <c r="V346" s="62"/>
      <c r="W346" s="62"/>
      <c r="X346" s="62"/>
      <c r="Y346" s="62"/>
      <c r="Z346" s="62"/>
      <c r="AA346" s="62"/>
      <c r="AB346" s="62"/>
      <c r="AC346" s="62"/>
      <c r="AD346" s="62"/>
      <c r="AE346" s="62"/>
      <c r="AF346" s="62"/>
      <c r="AG346" s="62"/>
      <c r="AH346" s="62"/>
      <c r="AI346" s="62"/>
      <c r="AJ346" s="62"/>
      <c r="AK346" s="62"/>
      <c r="AL346" s="62"/>
      <c r="AM346" s="62"/>
      <c r="AN346" s="62"/>
      <c r="AO346" s="62"/>
      <c r="AP346" s="62"/>
      <c r="AQ346" s="62"/>
      <c r="AR346" s="62"/>
      <c r="AS346" s="62"/>
      <c r="AT346" s="62"/>
      <c r="AU346" s="62"/>
      <c r="AV346" s="62"/>
      <c r="AW346" s="62"/>
      <c r="AX346" s="62"/>
      <c r="AY346" s="62"/>
      <c r="AZ346" s="62"/>
      <c r="BA346" s="62"/>
      <c r="BB346" s="62"/>
      <c r="BC346" s="62"/>
      <c r="BD346" s="62"/>
      <c r="BE346" s="62"/>
      <c r="BF346" s="62"/>
      <c r="BG346" s="62"/>
      <c r="BH346" s="62"/>
      <c r="BI346" s="62"/>
      <c r="BJ346" s="62"/>
      <c r="BK346" s="62"/>
      <c r="BL346" s="62"/>
      <c r="BM346" s="62"/>
      <c r="BN346" s="62"/>
      <c r="BO346" s="62"/>
      <c r="BP346" s="62"/>
      <c r="BQ346" s="62"/>
    </row>
    <row r="347" spans="1:69" s="55" customFormat="1" x14ac:dyDescent="0.2">
      <c r="A347" s="2"/>
      <c r="B347" s="28"/>
      <c r="C347" s="3" t="s">
        <v>20</v>
      </c>
      <c r="D347" s="4" t="s">
        <v>185</v>
      </c>
      <c r="E347" s="11">
        <f>E346</f>
        <v>4</v>
      </c>
      <c r="F347" s="12"/>
      <c r="G347" s="240">
        <f>IF(E347=0,"Rate Only",E347*F347)</f>
        <v>0</v>
      </c>
      <c r="H347" s="206"/>
      <c r="I347" s="206"/>
      <c r="J347" s="206"/>
      <c r="K347" s="206"/>
      <c r="L347" s="80"/>
      <c r="M347" s="62"/>
      <c r="N347" s="62"/>
      <c r="O347" s="62"/>
      <c r="P347" s="62"/>
      <c r="Q347" s="62"/>
      <c r="R347" s="62"/>
      <c r="S347" s="62"/>
      <c r="T347" s="62"/>
      <c r="U347" s="62"/>
      <c r="V347" s="62"/>
      <c r="W347" s="62"/>
      <c r="X347" s="62"/>
      <c r="Y347" s="62"/>
      <c r="Z347" s="62"/>
      <c r="AA347" s="62"/>
      <c r="AB347" s="62"/>
      <c r="AC347" s="62"/>
      <c r="AD347" s="62"/>
      <c r="AE347" s="62"/>
      <c r="AF347" s="62"/>
      <c r="AG347" s="62"/>
      <c r="AH347" s="62"/>
      <c r="AI347" s="62"/>
      <c r="AJ347" s="62"/>
      <c r="AK347" s="62"/>
      <c r="AL347" s="62"/>
      <c r="AM347" s="62"/>
      <c r="AN347" s="62"/>
      <c r="AO347" s="62"/>
      <c r="AP347" s="62"/>
      <c r="AQ347" s="62"/>
      <c r="AR347" s="62"/>
      <c r="AS347" s="62"/>
      <c r="AT347" s="62"/>
      <c r="AU347" s="62"/>
      <c r="AV347" s="62"/>
      <c r="AW347" s="62"/>
      <c r="AX347" s="62"/>
      <c r="AY347" s="62"/>
      <c r="AZ347" s="62"/>
      <c r="BA347" s="62"/>
      <c r="BB347" s="62"/>
      <c r="BC347" s="62"/>
      <c r="BD347" s="62"/>
      <c r="BE347" s="62"/>
      <c r="BF347" s="62"/>
      <c r="BG347" s="62"/>
      <c r="BH347" s="62"/>
      <c r="BI347" s="62"/>
      <c r="BJ347" s="62"/>
      <c r="BK347" s="62"/>
      <c r="BL347" s="62"/>
      <c r="BM347" s="62"/>
      <c r="BN347" s="62"/>
      <c r="BO347" s="62"/>
      <c r="BP347" s="62"/>
      <c r="BQ347" s="62"/>
    </row>
    <row r="348" spans="1:69" s="55" customFormat="1" x14ac:dyDescent="0.25">
      <c r="A348" s="2"/>
      <c r="B348" s="28"/>
      <c r="C348" s="29"/>
      <c r="D348" s="30"/>
      <c r="E348" s="114"/>
      <c r="F348" s="56"/>
      <c r="G348" s="257"/>
      <c r="H348" s="206"/>
      <c r="I348" s="206"/>
      <c r="J348" s="206"/>
      <c r="K348" s="206"/>
      <c r="L348" s="80"/>
      <c r="M348" s="62"/>
      <c r="N348" s="62"/>
      <c r="O348" s="62"/>
      <c r="P348" s="62"/>
      <c r="Q348" s="62"/>
      <c r="R348" s="62"/>
      <c r="S348" s="62"/>
      <c r="T348" s="62"/>
      <c r="U348" s="62"/>
      <c r="V348" s="62"/>
      <c r="W348" s="62"/>
      <c r="X348" s="62"/>
      <c r="Y348" s="62"/>
      <c r="Z348" s="62"/>
      <c r="AA348" s="62"/>
      <c r="AB348" s="62"/>
      <c r="AC348" s="62"/>
      <c r="AD348" s="62"/>
      <c r="AE348" s="62"/>
      <c r="AF348" s="62"/>
      <c r="AG348" s="62"/>
      <c r="AH348" s="62"/>
      <c r="AI348" s="62"/>
      <c r="AJ348" s="62"/>
      <c r="AK348" s="62"/>
      <c r="AL348" s="62"/>
      <c r="AM348" s="62"/>
      <c r="AN348" s="62"/>
      <c r="AO348" s="62"/>
      <c r="AP348" s="62"/>
      <c r="AQ348" s="62"/>
      <c r="AR348" s="62"/>
      <c r="AS348" s="62"/>
      <c r="AT348" s="62"/>
      <c r="AU348" s="62"/>
      <c r="AV348" s="62"/>
      <c r="AW348" s="62"/>
      <c r="AX348" s="62"/>
      <c r="AY348" s="62"/>
      <c r="AZ348" s="62"/>
      <c r="BA348" s="62"/>
      <c r="BB348" s="62"/>
      <c r="BC348" s="62"/>
      <c r="BD348" s="62"/>
      <c r="BE348" s="62"/>
      <c r="BF348" s="62"/>
      <c r="BG348" s="62"/>
      <c r="BH348" s="62"/>
      <c r="BI348" s="62"/>
      <c r="BJ348" s="62"/>
      <c r="BK348" s="62"/>
      <c r="BL348" s="62"/>
      <c r="BM348" s="62"/>
      <c r="BN348" s="62"/>
      <c r="BO348" s="62"/>
      <c r="BP348" s="62"/>
      <c r="BQ348" s="62"/>
    </row>
    <row r="349" spans="1:69" s="55" customFormat="1" x14ac:dyDescent="0.2">
      <c r="A349" s="15" t="s">
        <v>284</v>
      </c>
      <c r="B349" s="105" t="s">
        <v>844</v>
      </c>
      <c r="C349" s="3" t="s">
        <v>18</v>
      </c>
      <c r="D349" s="4" t="s">
        <v>185</v>
      </c>
      <c r="E349" s="11">
        <v>1</v>
      </c>
      <c r="F349" s="12"/>
      <c r="G349" s="240">
        <f>IF(E349=0,"Rate Only",E349*F349)</f>
        <v>0</v>
      </c>
      <c r="H349" s="206"/>
      <c r="I349" s="206"/>
      <c r="J349" s="206"/>
      <c r="K349" s="206"/>
      <c r="L349" s="80"/>
      <c r="M349" s="62"/>
      <c r="N349" s="62"/>
      <c r="O349" s="62"/>
      <c r="P349" s="62"/>
      <c r="Q349" s="62"/>
      <c r="R349" s="62"/>
      <c r="S349" s="62"/>
      <c r="T349" s="62"/>
      <c r="U349" s="62"/>
      <c r="V349" s="62"/>
      <c r="W349" s="62"/>
      <c r="X349" s="62"/>
      <c r="Y349" s="62"/>
      <c r="Z349" s="62"/>
      <c r="AA349" s="62"/>
      <c r="AB349" s="62"/>
      <c r="AC349" s="62"/>
      <c r="AD349" s="62"/>
      <c r="AE349" s="62"/>
      <c r="AF349" s="62"/>
      <c r="AG349" s="62"/>
      <c r="AH349" s="62"/>
      <c r="AI349" s="62"/>
      <c r="AJ349" s="62"/>
      <c r="AK349" s="62"/>
      <c r="AL349" s="62"/>
      <c r="AM349" s="62"/>
      <c r="AN349" s="62"/>
      <c r="AO349" s="62"/>
      <c r="AP349" s="62"/>
      <c r="AQ349" s="62"/>
      <c r="AR349" s="62"/>
      <c r="AS349" s="62"/>
      <c r="AT349" s="62"/>
      <c r="AU349" s="62"/>
      <c r="AV349" s="62"/>
      <c r="AW349" s="62"/>
      <c r="AX349" s="62"/>
      <c r="AY349" s="62"/>
      <c r="AZ349" s="62"/>
      <c r="BA349" s="62"/>
      <c r="BB349" s="62"/>
      <c r="BC349" s="62"/>
      <c r="BD349" s="62"/>
      <c r="BE349" s="62"/>
      <c r="BF349" s="62"/>
      <c r="BG349" s="62"/>
      <c r="BH349" s="62"/>
      <c r="BI349" s="62"/>
      <c r="BJ349" s="62"/>
      <c r="BK349" s="62"/>
      <c r="BL349" s="62"/>
      <c r="BM349" s="62"/>
      <c r="BN349" s="62"/>
      <c r="BO349" s="62"/>
      <c r="BP349" s="62"/>
      <c r="BQ349" s="62"/>
    </row>
    <row r="350" spans="1:69" s="55" customFormat="1" x14ac:dyDescent="0.2">
      <c r="A350" s="2"/>
      <c r="B350" s="28"/>
      <c r="C350" s="3" t="s">
        <v>20</v>
      </c>
      <c r="D350" s="4" t="s">
        <v>185</v>
      </c>
      <c r="E350" s="11">
        <f>E349</f>
        <v>1</v>
      </c>
      <c r="F350" s="12"/>
      <c r="G350" s="240">
        <f>IF(E350=0,"Rate Only",E350*F350)</f>
        <v>0</v>
      </c>
      <c r="H350" s="206"/>
      <c r="I350" s="206"/>
      <c r="J350" s="206"/>
      <c r="K350" s="206"/>
      <c r="L350" s="80"/>
      <c r="M350" s="62"/>
      <c r="N350" s="62"/>
      <c r="O350" s="62"/>
      <c r="P350" s="62"/>
      <c r="Q350" s="62"/>
      <c r="R350" s="62"/>
      <c r="S350" s="62"/>
      <c r="T350" s="62"/>
      <c r="U350" s="62"/>
      <c r="V350" s="62"/>
      <c r="W350" s="62"/>
      <c r="X350" s="62"/>
      <c r="Y350" s="62"/>
      <c r="Z350" s="62"/>
      <c r="AA350" s="62"/>
      <c r="AB350" s="62"/>
      <c r="AC350" s="62"/>
      <c r="AD350" s="62"/>
      <c r="AE350" s="62"/>
      <c r="AF350" s="62"/>
      <c r="AG350" s="62"/>
      <c r="AH350" s="62"/>
      <c r="AI350" s="62"/>
      <c r="AJ350" s="62"/>
      <c r="AK350" s="62"/>
      <c r="AL350" s="62"/>
      <c r="AM350" s="62"/>
      <c r="AN350" s="62"/>
      <c r="AO350" s="62"/>
      <c r="AP350" s="62"/>
      <c r="AQ350" s="62"/>
      <c r="AR350" s="62"/>
      <c r="AS350" s="62"/>
      <c r="AT350" s="62"/>
      <c r="AU350" s="62"/>
      <c r="AV350" s="62"/>
      <c r="AW350" s="62"/>
      <c r="AX350" s="62"/>
      <c r="AY350" s="62"/>
      <c r="AZ350" s="62"/>
      <c r="BA350" s="62"/>
      <c r="BB350" s="62"/>
      <c r="BC350" s="62"/>
      <c r="BD350" s="62"/>
      <c r="BE350" s="62"/>
      <c r="BF350" s="62"/>
      <c r="BG350" s="62"/>
      <c r="BH350" s="62"/>
      <c r="BI350" s="62"/>
      <c r="BJ350" s="62"/>
      <c r="BK350" s="62"/>
      <c r="BL350" s="62"/>
      <c r="BM350" s="62"/>
      <c r="BN350" s="62"/>
      <c r="BO350" s="62"/>
      <c r="BP350" s="62"/>
      <c r="BQ350" s="62"/>
    </row>
    <row r="351" spans="1:69" s="55" customFormat="1" x14ac:dyDescent="0.25">
      <c r="A351" s="2"/>
      <c r="B351" s="28"/>
      <c r="C351" s="29"/>
      <c r="D351" s="30"/>
      <c r="E351" s="114"/>
      <c r="F351" s="56"/>
      <c r="G351" s="257"/>
      <c r="H351" s="206"/>
      <c r="I351" s="206"/>
      <c r="J351" s="206"/>
      <c r="K351" s="206"/>
      <c r="L351" s="80"/>
      <c r="M351" s="62"/>
      <c r="N351" s="62"/>
      <c r="O351" s="62"/>
      <c r="P351" s="62"/>
      <c r="Q351" s="62"/>
      <c r="R351" s="62"/>
      <c r="S351" s="62"/>
      <c r="T351" s="62"/>
      <c r="U351" s="62"/>
      <c r="V351" s="62"/>
      <c r="W351" s="62"/>
      <c r="X351" s="62"/>
      <c r="Y351" s="62"/>
      <c r="Z351" s="62"/>
      <c r="AA351" s="62"/>
      <c r="AB351" s="62"/>
      <c r="AC351" s="62"/>
      <c r="AD351" s="62"/>
      <c r="AE351" s="62"/>
      <c r="AF351" s="62"/>
      <c r="AG351" s="62"/>
      <c r="AH351" s="62"/>
      <c r="AI351" s="62"/>
      <c r="AJ351" s="62"/>
      <c r="AK351" s="62"/>
      <c r="AL351" s="62"/>
      <c r="AM351" s="62"/>
      <c r="AN351" s="62"/>
      <c r="AO351" s="62"/>
      <c r="AP351" s="62"/>
      <c r="AQ351" s="62"/>
      <c r="AR351" s="62"/>
      <c r="AS351" s="62"/>
      <c r="AT351" s="62"/>
      <c r="AU351" s="62"/>
      <c r="AV351" s="62"/>
      <c r="AW351" s="62"/>
      <c r="AX351" s="62"/>
      <c r="AY351" s="62"/>
      <c r="AZ351" s="62"/>
      <c r="BA351" s="62"/>
      <c r="BB351" s="62"/>
      <c r="BC351" s="62"/>
      <c r="BD351" s="62"/>
      <c r="BE351" s="62"/>
      <c r="BF351" s="62"/>
      <c r="BG351" s="62"/>
      <c r="BH351" s="62"/>
      <c r="BI351" s="62"/>
      <c r="BJ351" s="62"/>
      <c r="BK351" s="62"/>
      <c r="BL351" s="62"/>
      <c r="BM351" s="62"/>
      <c r="BN351" s="62"/>
      <c r="BO351" s="62"/>
      <c r="BP351" s="62"/>
      <c r="BQ351" s="62"/>
    </row>
    <row r="352" spans="1:69" s="55" customFormat="1" x14ac:dyDescent="0.2">
      <c r="A352" s="15" t="s">
        <v>285</v>
      </c>
      <c r="B352" s="105" t="s">
        <v>845</v>
      </c>
      <c r="C352" s="3" t="s">
        <v>18</v>
      </c>
      <c r="D352" s="4" t="s">
        <v>185</v>
      </c>
      <c r="E352" s="11">
        <v>1</v>
      </c>
      <c r="F352" s="12"/>
      <c r="G352" s="240">
        <f>IF(E352=0,"Rate Only",E352*F352)</f>
        <v>0</v>
      </c>
      <c r="H352" s="206"/>
      <c r="I352" s="206"/>
      <c r="J352" s="206"/>
      <c r="K352" s="206"/>
      <c r="L352" s="80"/>
      <c r="M352" s="62"/>
      <c r="N352" s="62"/>
      <c r="O352" s="62"/>
      <c r="P352" s="62"/>
      <c r="Q352" s="62"/>
      <c r="R352" s="62"/>
      <c r="S352" s="62"/>
      <c r="T352" s="62"/>
      <c r="U352" s="62"/>
      <c r="V352" s="62"/>
      <c r="W352" s="62"/>
      <c r="X352" s="62"/>
      <c r="Y352" s="62"/>
      <c r="Z352" s="62"/>
      <c r="AA352" s="62"/>
      <c r="AB352" s="62"/>
      <c r="AC352" s="62"/>
      <c r="AD352" s="62"/>
      <c r="AE352" s="62"/>
      <c r="AF352" s="62"/>
      <c r="AG352" s="62"/>
      <c r="AH352" s="62"/>
      <c r="AI352" s="62"/>
      <c r="AJ352" s="62"/>
      <c r="AK352" s="62"/>
      <c r="AL352" s="62"/>
      <c r="AM352" s="62"/>
      <c r="AN352" s="62"/>
      <c r="AO352" s="62"/>
      <c r="AP352" s="62"/>
      <c r="AQ352" s="62"/>
      <c r="AR352" s="62"/>
      <c r="AS352" s="62"/>
      <c r="AT352" s="62"/>
      <c r="AU352" s="62"/>
      <c r="AV352" s="62"/>
      <c r="AW352" s="62"/>
      <c r="AX352" s="62"/>
      <c r="AY352" s="62"/>
      <c r="AZ352" s="62"/>
      <c r="BA352" s="62"/>
      <c r="BB352" s="62"/>
      <c r="BC352" s="62"/>
      <c r="BD352" s="62"/>
      <c r="BE352" s="62"/>
      <c r="BF352" s="62"/>
      <c r="BG352" s="62"/>
      <c r="BH352" s="62"/>
      <c r="BI352" s="62"/>
      <c r="BJ352" s="62"/>
      <c r="BK352" s="62"/>
      <c r="BL352" s="62"/>
      <c r="BM352" s="62"/>
      <c r="BN352" s="62"/>
      <c r="BO352" s="62"/>
      <c r="BP352" s="62"/>
      <c r="BQ352" s="62"/>
    </row>
    <row r="353" spans="1:69" s="55" customFormat="1" x14ac:dyDescent="0.2">
      <c r="A353" s="2"/>
      <c r="B353" s="28"/>
      <c r="C353" s="3" t="s">
        <v>20</v>
      </c>
      <c r="D353" s="4" t="s">
        <v>185</v>
      </c>
      <c r="E353" s="11">
        <f>E352</f>
        <v>1</v>
      </c>
      <c r="F353" s="12"/>
      <c r="G353" s="240">
        <f>IF(E353=0,"Rate Only",E353*F353)</f>
        <v>0</v>
      </c>
      <c r="H353" s="206"/>
      <c r="I353" s="206"/>
      <c r="J353" s="206"/>
      <c r="K353" s="206"/>
      <c r="L353" s="80"/>
      <c r="M353" s="62"/>
      <c r="N353" s="62"/>
      <c r="O353" s="62"/>
      <c r="P353" s="62"/>
      <c r="Q353" s="62"/>
      <c r="R353" s="62"/>
      <c r="S353" s="62"/>
      <c r="T353" s="62"/>
      <c r="U353" s="62"/>
      <c r="V353" s="62"/>
      <c r="W353" s="62"/>
      <c r="X353" s="62"/>
      <c r="Y353" s="62"/>
      <c r="Z353" s="62"/>
      <c r="AA353" s="62"/>
      <c r="AB353" s="62"/>
      <c r="AC353" s="62"/>
      <c r="AD353" s="62"/>
      <c r="AE353" s="62"/>
      <c r="AF353" s="62"/>
      <c r="AG353" s="62"/>
      <c r="AH353" s="62"/>
      <c r="AI353" s="62"/>
      <c r="AJ353" s="62"/>
      <c r="AK353" s="62"/>
      <c r="AL353" s="62"/>
      <c r="AM353" s="62"/>
      <c r="AN353" s="62"/>
      <c r="AO353" s="62"/>
      <c r="AP353" s="62"/>
      <c r="AQ353" s="62"/>
      <c r="AR353" s="62"/>
      <c r="AS353" s="62"/>
      <c r="AT353" s="62"/>
      <c r="AU353" s="62"/>
      <c r="AV353" s="62"/>
      <c r="AW353" s="62"/>
      <c r="AX353" s="62"/>
      <c r="AY353" s="62"/>
      <c r="AZ353" s="62"/>
      <c r="BA353" s="62"/>
      <c r="BB353" s="62"/>
      <c r="BC353" s="62"/>
      <c r="BD353" s="62"/>
      <c r="BE353" s="62"/>
      <c r="BF353" s="62"/>
      <c r="BG353" s="62"/>
      <c r="BH353" s="62"/>
      <c r="BI353" s="62"/>
      <c r="BJ353" s="62"/>
      <c r="BK353" s="62"/>
      <c r="BL353" s="62"/>
      <c r="BM353" s="62"/>
      <c r="BN353" s="62"/>
      <c r="BO353" s="62"/>
      <c r="BP353" s="62"/>
      <c r="BQ353" s="62"/>
    </row>
    <row r="354" spans="1:69" s="55" customFormat="1" x14ac:dyDescent="0.25">
      <c r="A354" s="2"/>
      <c r="B354" s="28"/>
      <c r="C354" s="29"/>
      <c r="D354" s="30"/>
      <c r="E354" s="114"/>
      <c r="F354" s="56"/>
      <c r="G354" s="257"/>
      <c r="H354" s="206"/>
      <c r="I354" s="206"/>
      <c r="J354" s="206"/>
      <c r="K354" s="206"/>
      <c r="L354" s="80"/>
      <c r="M354" s="62"/>
      <c r="N354" s="62"/>
      <c r="O354" s="62"/>
      <c r="P354" s="62"/>
      <c r="Q354" s="62"/>
      <c r="R354" s="62"/>
      <c r="S354" s="62"/>
      <c r="T354" s="62"/>
      <c r="U354" s="62"/>
      <c r="V354" s="62"/>
      <c r="W354" s="62"/>
      <c r="X354" s="62"/>
      <c r="Y354" s="62"/>
      <c r="Z354" s="62"/>
      <c r="AA354" s="62"/>
      <c r="AB354" s="62"/>
      <c r="AC354" s="62"/>
      <c r="AD354" s="62"/>
      <c r="AE354" s="62"/>
      <c r="AF354" s="62"/>
      <c r="AG354" s="62"/>
      <c r="AH354" s="62"/>
      <c r="AI354" s="62"/>
      <c r="AJ354" s="62"/>
      <c r="AK354" s="62"/>
      <c r="AL354" s="62"/>
      <c r="AM354" s="62"/>
      <c r="AN354" s="62"/>
      <c r="AO354" s="62"/>
      <c r="AP354" s="62"/>
      <c r="AQ354" s="62"/>
      <c r="AR354" s="62"/>
      <c r="AS354" s="62"/>
      <c r="AT354" s="62"/>
      <c r="AU354" s="62"/>
      <c r="AV354" s="62"/>
      <c r="AW354" s="62"/>
      <c r="AX354" s="62"/>
      <c r="AY354" s="62"/>
      <c r="AZ354" s="62"/>
      <c r="BA354" s="62"/>
      <c r="BB354" s="62"/>
      <c r="BC354" s="62"/>
      <c r="BD354" s="62"/>
      <c r="BE354" s="62"/>
      <c r="BF354" s="62"/>
      <c r="BG354" s="62"/>
      <c r="BH354" s="62"/>
      <c r="BI354" s="62"/>
      <c r="BJ354" s="62"/>
      <c r="BK354" s="62"/>
      <c r="BL354" s="62"/>
      <c r="BM354" s="62"/>
      <c r="BN354" s="62"/>
      <c r="BO354" s="62"/>
      <c r="BP354" s="62"/>
      <c r="BQ354" s="62"/>
    </row>
    <row r="355" spans="1:69" s="55" customFormat="1" x14ac:dyDescent="0.2">
      <c r="A355" s="15" t="s">
        <v>286</v>
      </c>
      <c r="B355" s="105" t="s">
        <v>846</v>
      </c>
      <c r="C355" s="3" t="s">
        <v>18</v>
      </c>
      <c r="D355" s="4" t="s">
        <v>185</v>
      </c>
      <c r="E355" s="11">
        <v>1</v>
      </c>
      <c r="F355" s="12"/>
      <c r="G355" s="240">
        <f>IF(E355=0,"Rate Only",E355*F355)</f>
        <v>0</v>
      </c>
      <c r="H355" s="206"/>
      <c r="I355" s="206"/>
      <c r="J355" s="206"/>
      <c r="K355" s="206"/>
      <c r="L355" s="80"/>
      <c r="M355" s="62"/>
      <c r="N355" s="62"/>
      <c r="O355" s="62"/>
      <c r="P355" s="62"/>
      <c r="Q355" s="62"/>
      <c r="R355" s="62"/>
      <c r="S355" s="62"/>
      <c r="T355" s="62"/>
      <c r="U355" s="62"/>
      <c r="V355" s="62"/>
      <c r="W355" s="62"/>
      <c r="X355" s="62"/>
      <c r="Y355" s="62"/>
      <c r="Z355" s="62"/>
      <c r="AA355" s="62"/>
      <c r="AB355" s="62"/>
      <c r="AC355" s="62"/>
      <c r="AD355" s="62"/>
      <c r="AE355" s="62"/>
      <c r="AF355" s="62"/>
      <c r="AG355" s="62"/>
      <c r="AH355" s="62"/>
      <c r="AI355" s="62"/>
      <c r="AJ355" s="62"/>
      <c r="AK355" s="62"/>
      <c r="AL355" s="62"/>
      <c r="AM355" s="62"/>
      <c r="AN355" s="62"/>
      <c r="AO355" s="62"/>
      <c r="AP355" s="62"/>
      <c r="AQ355" s="62"/>
      <c r="AR355" s="62"/>
      <c r="AS355" s="62"/>
      <c r="AT355" s="62"/>
      <c r="AU355" s="62"/>
      <c r="AV355" s="62"/>
      <c r="AW355" s="62"/>
      <c r="AX355" s="62"/>
      <c r="AY355" s="62"/>
      <c r="AZ355" s="62"/>
      <c r="BA355" s="62"/>
      <c r="BB355" s="62"/>
      <c r="BC355" s="62"/>
      <c r="BD355" s="62"/>
      <c r="BE355" s="62"/>
      <c r="BF355" s="62"/>
      <c r="BG355" s="62"/>
      <c r="BH355" s="62"/>
      <c r="BI355" s="62"/>
      <c r="BJ355" s="62"/>
      <c r="BK355" s="62"/>
      <c r="BL355" s="62"/>
      <c r="BM355" s="62"/>
      <c r="BN355" s="62"/>
      <c r="BO355" s="62"/>
      <c r="BP355" s="62"/>
      <c r="BQ355" s="62"/>
    </row>
    <row r="356" spans="1:69" s="55" customFormat="1" x14ac:dyDescent="0.2">
      <c r="A356" s="2"/>
      <c r="B356" s="28"/>
      <c r="C356" s="3" t="s">
        <v>20</v>
      </c>
      <c r="D356" s="4" t="s">
        <v>185</v>
      </c>
      <c r="E356" s="11">
        <f>E355</f>
        <v>1</v>
      </c>
      <c r="F356" s="12"/>
      <c r="G356" s="240">
        <f>IF(E356=0,"Rate Only",E356*F356)</f>
        <v>0</v>
      </c>
      <c r="H356" s="206"/>
      <c r="I356" s="206"/>
      <c r="J356" s="206"/>
      <c r="K356" s="206"/>
      <c r="L356" s="80"/>
      <c r="M356" s="62"/>
      <c r="N356" s="62"/>
      <c r="O356" s="62"/>
      <c r="P356" s="62"/>
      <c r="Q356" s="62"/>
      <c r="R356" s="62"/>
      <c r="S356" s="62"/>
      <c r="T356" s="62"/>
      <c r="U356" s="62"/>
      <c r="V356" s="62"/>
      <c r="W356" s="62"/>
      <c r="X356" s="62"/>
      <c r="Y356" s="62"/>
      <c r="Z356" s="62"/>
      <c r="AA356" s="62"/>
      <c r="AB356" s="62"/>
      <c r="AC356" s="62"/>
      <c r="AD356" s="62"/>
      <c r="AE356" s="62"/>
      <c r="AF356" s="62"/>
      <c r="AG356" s="62"/>
      <c r="AH356" s="62"/>
      <c r="AI356" s="62"/>
      <c r="AJ356" s="62"/>
      <c r="AK356" s="62"/>
      <c r="AL356" s="62"/>
      <c r="AM356" s="62"/>
      <c r="AN356" s="62"/>
      <c r="AO356" s="62"/>
      <c r="AP356" s="62"/>
      <c r="AQ356" s="62"/>
      <c r="AR356" s="62"/>
      <c r="AS356" s="62"/>
      <c r="AT356" s="62"/>
      <c r="AU356" s="62"/>
      <c r="AV356" s="62"/>
      <c r="AW356" s="62"/>
      <c r="AX356" s="62"/>
      <c r="AY356" s="62"/>
      <c r="AZ356" s="62"/>
      <c r="BA356" s="62"/>
      <c r="BB356" s="62"/>
      <c r="BC356" s="62"/>
      <c r="BD356" s="62"/>
      <c r="BE356" s="62"/>
      <c r="BF356" s="62"/>
      <c r="BG356" s="62"/>
      <c r="BH356" s="62"/>
      <c r="BI356" s="62"/>
      <c r="BJ356" s="62"/>
      <c r="BK356" s="62"/>
      <c r="BL356" s="62"/>
      <c r="BM356" s="62"/>
      <c r="BN356" s="62"/>
      <c r="BO356" s="62"/>
      <c r="BP356" s="62"/>
      <c r="BQ356" s="62"/>
    </row>
    <row r="357" spans="1:69" s="55" customFormat="1" x14ac:dyDescent="0.25">
      <c r="A357" s="2"/>
      <c r="B357" s="28"/>
      <c r="C357" s="29"/>
      <c r="D357" s="30"/>
      <c r="E357" s="114"/>
      <c r="F357" s="56"/>
      <c r="G357" s="257"/>
      <c r="H357" s="206"/>
      <c r="I357" s="206"/>
      <c r="J357" s="206"/>
      <c r="K357" s="206"/>
      <c r="L357" s="80"/>
      <c r="M357" s="62"/>
      <c r="N357" s="62"/>
      <c r="O357" s="62"/>
      <c r="P357" s="62"/>
      <c r="Q357" s="62"/>
      <c r="R357" s="62"/>
      <c r="S357" s="62"/>
      <c r="T357" s="62"/>
      <c r="U357" s="62"/>
      <c r="V357" s="62"/>
      <c r="W357" s="62"/>
      <c r="X357" s="62"/>
      <c r="Y357" s="62"/>
      <c r="Z357" s="62"/>
      <c r="AA357" s="62"/>
      <c r="AB357" s="62"/>
      <c r="AC357" s="62"/>
      <c r="AD357" s="62"/>
      <c r="AE357" s="62"/>
      <c r="AF357" s="62"/>
      <c r="AG357" s="62"/>
      <c r="AH357" s="62"/>
      <c r="AI357" s="62"/>
      <c r="AJ357" s="62"/>
      <c r="AK357" s="62"/>
      <c r="AL357" s="62"/>
      <c r="AM357" s="62"/>
      <c r="AN357" s="62"/>
      <c r="AO357" s="62"/>
      <c r="AP357" s="62"/>
      <c r="AQ357" s="62"/>
      <c r="AR357" s="62"/>
      <c r="AS357" s="62"/>
      <c r="AT357" s="62"/>
      <c r="AU357" s="62"/>
      <c r="AV357" s="62"/>
      <c r="AW357" s="62"/>
      <c r="AX357" s="62"/>
      <c r="AY357" s="62"/>
      <c r="AZ357" s="62"/>
      <c r="BA357" s="62"/>
      <c r="BB357" s="62"/>
      <c r="BC357" s="62"/>
      <c r="BD357" s="62"/>
      <c r="BE357" s="62"/>
      <c r="BF357" s="62"/>
      <c r="BG357" s="62"/>
      <c r="BH357" s="62"/>
      <c r="BI357" s="62"/>
      <c r="BJ357" s="62"/>
      <c r="BK357" s="62"/>
      <c r="BL357" s="62"/>
      <c r="BM357" s="62"/>
      <c r="BN357" s="62"/>
      <c r="BO357" s="62"/>
      <c r="BP357" s="62"/>
      <c r="BQ357" s="62"/>
    </row>
    <row r="358" spans="1:69" s="55" customFormat="1" x14ac:dyDescent="0.2">
      <c r="A358" s="15" t="s">
        <v>287</v>
      </c>
      <c r="B358" s="105" t="s">
        <v>847</v>
      </c>
      <c r="C358" s="3"/>
      <c r="D358" s="3" t="s">
        <v>48</v>
      </c>
      <c r="E358" s="11">
        <v>1</v>
      </c>
      <c r="F358" s="12"/>
      <c r="G358" s="240">
        <f>IF(E358=0,"Rate Only",E358*F358)</f>
        <v>0</v>
      </c>
      <c r="H358" s="206"/>
      <c r="I358" s="206"/>
      <c r="J358" s="206"/>
      <c r="K358" s="206"/>
      <c r="L358" s="80"/>
      <c r="M358" s="62"/>
      <c r="N358" s="62"/>
      <c r="O358" s="62"/>
      <c r="P358" s="62"/>
      <c r="Q358" s="62"/>
      <c r="R358" s="62"/>
      <c r="S358" s="62"/>
      <c r="T358" s="62"/>
      <c r="U358" s="62"/>
      <c r="V358" s="62"/>
      <c r="W358" s="62"/>
      <c r="X358" s="62"/>
      <c r="Y358" s="62"/>
      <c r="Z358" s="62"/>
      <c r="AA358" s="62"/>
      <c r="AB358" s="62"/>
      <c r="AC358" s="62"/>
      <c r="AD358" s="62"/>
      <c r="AE358" s="62"/>
      <c r="AF358" s="62"/>
      <c r="AG358" s="62"/>
      <c r="AH358" s="62"/>
      <c r="AI358" s="62"/>
      <c r="AJ358" s="62"/>
      <c r="AK358" s="62"/>
      <c r="AL358" s="62"/>
      <c r="AM358" s="62"/>
      <c r="AN358" s="62"/>
      <c r="AO358" s="62"/>
      <c r="AP358" s="62"/>
      <c r="AQ358" s="62"/>
      <c r="AR358" s="62"/>
      <c r="AS358" s="62"/>
      <c r="AT358" s="62"/>
      <c r="AU358" s="62"/>
      <c r="AV358" s="62"/>
      <c r="AW358" s="62"/>
      <c r="AX358" s="62"/>
      <c r="AY358" s="62"/>
      <c r="AZ358" s="62"/>
      <c r="BA358" s="62"/>
      <c r="BB358" s="62"/>
      <c r="BC358" s="62"/>
      <c r="BD358" s="62"/>
      <c r="BE358" s="62"/>
      <c r="BF358" s="62"/>
      <c r="BG358" s="62"/>
      <c r="BH358" s="62"/>
      <c r="BI358" s="62"/>
      <c r="BJ358" s="62"/>
      <c r="BK358" s="62"/>
      <c r="BL358" s="62"/>
      <c r="BM358" s="62"/>
      <c r="BN358" s="62"/>
      <c r="BO358" s="62"/>
      <c r="BP358" s="62"/>
      <c r="BQ358" s="62"/>
    </row>
    <row r="359" spans="1:69" s="55" customFormat="1" x14ac:dyDescent="0.2">
      <c r="A359" s="2"/>
      <c r="B359" s="28"/>
      <c r="C359" s="3"/>
      <c r="D359" s="4"/>
      <c r="E359" s="11"/>
      <c r="F359" s="12"/>
      <c r="G359" s="240"/>
      <c r="H359" s="206"/>
      <c r="I359" s="206"/>
      <c r="J359" s="206"/>
      <c r="K359" s="206"/>
      <c r="L359" s="80"/>
      <c r="M359" s="62"/>
      <c r="N359" s="62"/>
      <c r="O359" s="62"/>
      <c r="P359" s="62"/>
      <c r="Q359" s="62"/>
      <c r="R359" s="62"/>
      <c r="S359" s="62"/>
      <c r="T359" s="62"/>
      <c r="U359" s="62"/>
      <c r="V359" s="62"/>
      <c r="W359" s="62"/>
      <c r="X359" s="62"/>
      <c r="Y359" s="62"/>
      <c r="Z359" s="62"/>
      <c r="AA359" s="62"/>
      <c r="AB359" s="62"/>
      <c r="AC359" s="62"/>
      <c r="AD359" s="62"/>
      <c r="AE359" s="62"/>
      <c r="AF359" s="62"/>
      <c r="AG359" s="62"/>
      <c r="AH359" s="62"/>
      <c r="AI359" s="62"/>
      <c r="AJ359" s="62"/>
      <c r="AK359" s="62"/>
      <c r="AL359" s="62"/>
      <c r="AM359" s="62"/>
      <c r="AN359" s="62"/>
      <c r="AO359" s="62"/>
      <c r="AP359" s="62"/>
      <c r="AQ359" s="62"/>
      <c r="AR359" s="62"/>
      <c r="AS359" s="62"/>
      <c r="AT359" s="62"/>
      <c r="AU359" s="62"/>
      <c r="AV359" s="62"/>
      <c r="AW359" s="62"/>
      <c r="AX359" s="62"/>
      <c r="AY359" s="62"/>
      <c r="AZ359" s="62"/>
      <c r="BA359" s="62"/>
      <c r="BB359" s="62"/>
      <c r="BC359" s="62"/>
      <c r="BD359" s="62"/>
      <c r="BE359" s="62"/>
      <c r="BF359" s="62"/>
      <c r="BG359" s="62"/>
      <c r="BH359" s="62"/>
      <c r="BI359" s="62"/>
      <c r="BJ359" s="62"/>
      <c r="BK359" s="62"/>
      <c r="BL359" s="62"/>
      <c r="BM359" s="62"/>
      <c r="BN359" s="62"/>
      <c r="BO359" s="62"/>
      <c r="BP359" s="62"/>
      <c r="BQ359" s="62"/>
    </row>
    <row r="360" spans="1:69" s="55" customFormat="1" x14ac:dyDescent="0.25">
      <c r="A360" s="2"/>
      <c r="B360" s="28"/>
      <c r="C360" s="29"/>
      <c r="D360" s="30"/>
      <c r="E360" s="114"/>
      <c r="F360" s="56"/>
      <c r="G360" s="257"/>
      <c r="H360" s="206"/>
      <c r="I360" s="206"/>
      <c r="J360" s="206"/>
      <c r="K360" s="206"/>
      <c r="L360" s="80"/>
      <c r="M360" s="62"/>
      <c r="N360" s="62"/>
      <c r="O360" s="62"/>
      <c r="P360" s="62"/>
      <c r="Q360" s="62"/>
      <c r="R360" s="62"/>
      <c r="S360" s="62"/>
      <c r="T360" s="62"/>
      <c r="U360" s="62"/>
      <c r="V360" s="62"/>
      <c r="W360" s="62"/>
      <c r="X360" s="62"/>
      <c r="Y360" s="62"/>
      <c r="Z360" s="62"/>
      <c r="AA360" s="62"/>
      <c r="AB360" s="62"/>
      <c r="AC360" s="62"/>
      <c r="AD360" s="62"/>
      <c r="AE360" s="62"/>
      <c r="AF360" s="62"/>
      <c r="AG360" s="62"/>
      <c r="AH360" s="62"/>
      <c r="AI360" s="62"/>
      <c r="AJ360" s="62"/>
      <c r="AK360" s="62"/>
      <c r="AL360" s="62"/>
      <c r="AM360" s="62"/>
      <c r="AN360" s="62"/>
      <c r="AO360" s="62"/>
      <c r="AP360" s="62"/>
      <c r="AQ360" s="62"/>
      <c r="AR360" s="62"/>
      <c r="AS360" s="62"/>
      <c r="AT360" s="62"/>
      <c r="AU360" s="62"/>
      <c r="AV360" s="62"/>
      <c r="AW360" s="62"/>
      <c r="AX360" s="62"/>
      <c r="AY360" s="62"/>
      <c r="AZ360" s="62"/>
      <c r="BA360" s="62"/>
      <c r="BB360" s="62"/>
      <c r="BC360" s="62"/>
      <c r="BD360" s="62"/>
      <c r="BE360" s="62"/>
      <c r="BF360" s="62"/>
      <c r="BG360" s="62"/>
      <c r="BH360" s="62"/>
      <c r="BI360" s="62"/>
      <c r="BJ360" s="62"/>
      <c r="BK360" s="62"/>
      <c r="BL360" s="62"/>
      <c r="BM360" s="62"/>
      <c r="BN360" s="62"/>
      <c r="BO360" s="62"/>
      <c r="BP360" s="62"/>
      <c r="BQ360" s="62"/>
    </row>
    <row r="361" spans="1:69" s="55" customFormat="1" x14ac:dyDescent="0.25">
      <c r="A361" s="2"/>
      <c r="B361" s="104" t="s">
        <v>467</v>
      </c>
      <c r="C361" s="29"/>
      <c r="D361" s="30"/>
      <c r="E361" s="114"/>
      <c r="F361" s="56"/>
      <c r="G361" s="257"/>
      <c r="H361" s="206"/>
      <c r="I361" s="206"/>
      <c r="J361" s="206"/>
      <c r="K361" s="206"/>
      <c r="L361" s="80"/>
      <c r="M361" s="62"/>
      <c r="N361" s="62"/>
      <c r="O361" s="62"/>
      <c r="P361" s="62"/>
      <c r="Q361" s="62"/>
      <c r="R361" s="62"/>
      <c r="S361" s="62"/>
      <c r="T361" s="62"/>
      <c r="U361" s="62"/>
      <c r="V361" s="62"/>
      <c r="W361" s="62"/>
      <c r="X361" s="62"/>
      <c r="Y361" s="62"/>
      <c r="Z361" s="62"/>
      <c r="AA361" s="62"/>
      <c r="AB361" s="62"/>
      <c r="AC361" s="62"/>
      <c r="AD361" s="62"/>
      <c r="AE361" s="62"/>
      <c r="AF361" s="62"/>
      <c r="AG361" s="62"/>
      <c r="AH361" s="62"/>
      <c r="AI361" s="62"/>
      <c r="AJ361" s="62"/>
      <c r="AK361" s="62"/>
      <c r="AL361" s="62"/>
      <c r="AM361" s="62"/>
      <c r="AN361" s="62"/>
      <c r="AO361" s="62"/>
      <c r="AP361" s="62"/>
      <c r="AQ361" s="62"/>
      <c r="AR361" s="62"/>
      <c r="AS361" s="62"/>
      <c r="AT361" s="62"/>
      <c r="AU361" s="62"/>
      <c r="AV361" s="62"/>
      <c r="AW361" s="62"/>
      <c r="AX361" s="62"/>
      <c r="AY361" s="62"/>
      <c r="AZ361" s="62"/>
      <c r="BA361" s="62"/>
      <c r="BB361" s="62"/>
      <c r="BC361" s="62"/>
      <c r="BD361" s="62"/>
      <c r="BE361" s="62"/>
      <c r="BF361" s="62"/>
      <c r="BG361" s="62"/>
      <c r="BH361" s="62"/>
      <c r="BI361" s="62"/>
      <c r="BJ361" s="62"/>
      <c r="BK361" s="62"/>
      <c r="BL361" s="62"/>
      <c r="BM361" s="62"/>
      <c r="BN361" s="62"/>
      <c r="BO361" s="62"/>
      <c r="BP361" s="62"/>
      <c r="BQ361" s="62"/>
    </row>
    <row r="362" spans="1:69" s="55" customFormat="1" x14ac:dyDescent="0.2">
      <c r="A362" s="15" t="s">
        <v>288</v>
      </c>
      <c r="B362" s="105" t="s">
        <v>841</v>
      </c>
      <c r="C362" s="3" t="s">
        <v>18</v>
      </c>
      <c r="D362" s="4" t="s">
        <v>185</v>
      </c>
      <c r="E362" s="11">
        <v>14</v>
      </c>
      <c r="F362" s="12"/>
      <c r="G362" s="240">
        <f>IF(E362=0,"Rate Only",E362*F362)</f>
        <v>0</v>
      </c>
      <c r="H362" s="206"/>
      <c r="I362" s="206"/>
      <c r="J362" s="206"/>
      <c r="K362" s="206"/>
      <c r="L362" s="80"/>
      <c r="M362" s="62"/>
      <c r="N362" s="62"/>
      <c r="O362" s="62"/>
      <c r="P362" s="62"/>
      <c r="Q362" s="62"/>
      <c r="R362" s="62"/>
      <c r="S362" s="62"/>
      <c r="T362" s="62"/>
      <c r="U362" s="62"/>
      <c r="V362" s="62"/>
      <c r="W362" s="62"/>
      <c r="X362" s="62"/>
      <c r="Y362" s="62"/>
      <c r="Z362" s="62"/>
      <c r="AA362" s="62"/>
      <c r="AB362" s="62"/>
      <c r="AC362" s="62"/>
      <c r="AD362" s="62"/>
      <c r="AE362" s="62"/>
      <c r="AF362" s="62"/>
      <c r="AG362" s="62"/>
      <c r="AH362" s="62"/>
      <c r="AI362" s="62"/>
      <c r="AJ362" s="62"/>
      <c r="AK362" s="62"/>
      <c r="AL362" s="62"/>
      <c r="AM362" s="62"/>
      <c r="AN362" s="62"/>
      <c r="AO362" s="62"/>
      <c r="AP362" s="62"/>
      <c r="AQ362" s="62"/>
      <c r="AR362" s="62"/>
      <c r="AS362" s="62"/>
      <c r="AT362" s="62"/>
      <c r="AU362" s="62"/>
      <c r="AV362" s="62"/>
      <c r="AW362" s="62"/>
      <c r="AX362" s="62"/>
      <c r="AY362" s="62"/>
      <c r="AZ362" s="62"/>
      <c r="BA362" s="62"/>
      <c r="BB362" s="62"/>
      <c r="BC362" s="62"/>
      <c r="BD362" s="62"/>
      <c r="BE362" s="62"/>
      <c r="BF362" s="62"/>
      <c r="BG362" s="62"/>
      <c r="BH362" s="62"/>
      <c r="BI362" s="62"/>
      <c r="BJ362" s="62"/>
      <c r="BK362" s="62"/>
      <c r="BL362" s="62"/>
      <c r="BM362" s="62"/>
      <c r="BN362" s="62"/>
      <c r="BO362" s="62"/>
      <c r="BP362" s="62"/>
      <c r="BQ362" s="62"/>
    </row>
    <row r="363" spans="1:69" s="55" customFormat="1" x14ac:dyDescent="0.2">
      <c r="A363" s="2"/>
      <c r="B363" s="28"/>
      <c r="C363" s="3" t="s">
        <v>20</v>
      </c>
      <c r="D363" s="4" t="s">
        <v>185</v>
      </c>
      <c r="E363" s="11">
        <f>E362</f>
        <v>14</v>
      </c>
      <c r="F363" s="12"/>
      <c r="G363" s="240">
        <f>IF(E363=0,"Rate Only",E363*F363)</f>
        <v>0</v>
      </c>
      <c r="H363" s="206"/>
      <c r="I363" s="206"/>
      <c r="J363" s="206"/>
      <c r="K363" s="206"/>
      <c r="L363" s="80"/>
      <c r="M363" s="62"/>
      <c r="N363" s="62"/>
      <c r="O363" s="62"/>
      <c r="P363" s="62"/>
      <c r="Q363" s="62"/>
      <c r="R363" s="62"/>
      <c r="S363" s="62"/>
      <c r="T363" s="62"/>
      <c r="U363" s="62"/>
      <c r="V363" s="62"/>
      <c r="W363" s="62"/>
      <c r="X363" s="62"/>
      <c r="Y363" s="62"/>
      <c r="Z363" s="62"/>
      <c r="AA363" s="62"/>
      <c r="AB363" s="62"/>
      <c r="AC363" s="62"/>
      <c r="AD363" s="62"/>
      <c r="AE363" s="62"/>
      <c r="AF363" s="62"/>
      <c r="AG363" s="62"/>
      <c r="AH363" s="62"/>
      <c r="AI363" s="62"/>
      <c r="AJ363" s="62"/>
      <c r="AK363" s="62"/>
      <c r="AL363" s="62"/>
      <c r="AM363" s="62"/>
      <c r="AN363" s="62"/>
      <c r="AO363" s="62"/>
      <c r="AP363" s="62"/>
      <c r="AQ363" s="62"/>
      <c r="AR363" s="62"/>
      <c r="AS363" s="62"/>
      <c r="AT363" s="62"/>
      <c r="AU363" s="62"/>
      <c r="AV363" s="62"/>
      <c r="AW363" s="62"/>
      <c r="AX363" s="62"/>
      <c r="AY363" s="62"/>
      <c r="AZ363" s="62"/>
      <c r="BA363" s="62"/>
      <c r="BB363" s="62"/>
      <c r="BC363" s="62"/>
      <c r="BD363" s="62"/>
      <c r="BE363" s="62"/>
      <c r="BF363" s="62"/>
      <c r="BG363" s="62"/>
      <c r="BH363" s="62"/>
      <c r="BI363" s="62"/>
      <c r="BJ363" s="62"/>
      <c r="BK363" s="62"/>
      <c r="BL363" s="62"/>
      <c r="BM363" s="62"/>
      <c r="BN363" s="62"/>
      <c r="BO363" s="62"/>
      <c r="BP363" s="62"/>
      <c r="BQ363" s="62"/>
    </row>
    <row r="364" spans="1:69" s="55" customFormat="1" x14ac:dyDescent="0.2">
      <c r="A364" s="2"/>
      <c r="B364" s="28"/>
      <c r="C364" s="29"/>
      <c r="D364" s="30"/>
      <c r="E364" s="11"/>
      <c r="F364" s="56"/>
      <c r="G364" s="257"/>
      <c r="H364" s="206"/>
      <c r="I364" s="206"/>
      <c r="J364" s="206"/>
      <c r="K364" s="206"/>
      <c r="L364" s="80"/>
      <c r="M364" s="62"/>
      <c r="N364" s="62"/>
      <c r="O364" s="62"/>
      <c r="P364" s="62"/>
      <c r="Q364" s="62"/>
      <c r="R364" s="62"/>
      <c r="S364" s="62"/>
      <c r="T364" s="62"/>
      <c r="U364" s="62"/>
      <c r="V364" s="62"/>
      <c r="W364" s="62"/>
      <c r="X364" s="62"/>
      <c r="Y364" s="62"/>
      <c r="Z364" s="62"/>
      <c r="AA364" s="62"/>
      <c r="AB364" s="62"/>
      <c r="AC364" s="62"/>
      <c r="AD364" s="62"/>
      <c r="AE364" s="62"/>
      <c r="AF364" s="62"/>
      <c r="AG364" s="62"/>
      <c r="AH364" s="62"/>
      <c r="AI364" s="62"/>
      <c r="AJ364" s="62"/>
      <c r="AK364" s="62"/>
      <c r="AL364" s="62"/>
      <c r="AM364" s="62"/>
      <c r="AN364" s="62"/>
      <c r="AO364" s="62"/>
      <c r="AP364" s="62"/>
      <c r="AQ364" s="62"/>
      <c r="AR364" s="62"/>
      <c r="AS364" s="62"/>
      <c r="AT364" s="62"/>
      <c r="AU364" s="62"/>
      <c r="AV364" s="62"/>
      <c r="AW364" s="62"/>
      <c r="AX364" s="62"/>
      <c r="AY364" s="62"/>
      <c r="AZ364" s="62"/>
      <c r="BA364" s="62"/>
      <c r="BB364" s="62"/>
      <c r="BC364" s="62"/>
      <c r="BD364" s="62"/>
      <c r="BE364" s="62"/>
      <c r="BF364" s="62"/>
      <c r="BG364" s="62"/>
      <c r="BH364" s="62"/>
      <c r="BI364" s="62"/>
      <c r="BJ364" s="62"/>
      <c r="BK364" s="62"/>
      <c r="BL364" s="62"/>
      <c r="BM364" s="62"/>
      <c r="BN364" s="62"/>
      <c r="BO364" s="62"/>
      <c r="BP364" s="62"/>
      <c r="BQ364" s="62"/>
    </row>
    <row r="365" spans="1:69" s="55" customFormat="1" x14ac:dyDescent="0.2">
      <c r="A365" s="15" t="s">
        <v>289</v>
      </c>
      <c r="B365" s="105" t="s">
        <v>842</v>
      </c>
      <c r="C365" s="3" t="s">
        <v>18</v>
      </c>
      <c r="D365" s="4" t="s">
        <v>22</v>
      </c>
      <c r="E365" s="11">
        <v>6</v>
      </c>
      <c r="F365" s="12"/>
      <c r="G365" s="240">
        <f>IF(E365=0,"Rate Only",E365*F365)</f>
        <v>0</v>
      </c>
      <c r="H365" s="206"/>
      <c r="I365" s="206"/>
      <c r="J365" s="206"/>
      <c r="K365" s="206"/>
      <c r="L365" s="80"/>
      <c r="M365" s="62"/>
      <c r="N365" s="62"/>
      <c r="O365" s="62"/>
      <c r="P365" s="62"/>
      <c r="Q365" s="62"/>
      <c r="R365" s="62"/>
      <c r="S365" s="62"/>
      <c r="T365" s="62"/>
      <c r="U365" s="62"/>
      <c r="V365" s="62"/>
      <c r="W365" s="62"/>
      <c r="X365" s="62"/>
      <c r="Y365" s="62"/>
      <c r="Z365" s="62"/>
      <c r="AA365" s="62"/>
      <c r="AB365" s="62"/>
      <c r="AC365" s="62"/>
      <c r="AD365" s="62"/>
      <c r="AE365" s="62"/>
      <c r="AF365" s="62"/>
      <c r="AG365" s="62"/>
      <c r="AH365" s="62"/>
      <c r="AI365" s="62"/>
      <c r="AJ365" s="62"/>
      <c r="AK365" s="62"/>
      <c r="AL365" s="62"/>
      <c r="AM365" s="62"/>
      <c r="AN365" s="62"/>
      <c r="AO365" s="62"/>
      <c r="AP365" s="62"/>
      <c r="AQ365" s="62"/>
      <c r="AR365" s="62"/>
      <c r="AS365" s="62"/>
      <c r="AT365" s="62"/>
      <c r="AU365" s="62"/>
      <c r="AV365" s="62"/>
      <c r="AW365" s="62"/>
      <c r="AX365" s="62"/>
      <c r="AY365" s="62"/>
      <c r="AZ365" s="62"/>
      <c r="BA365" s="62"/>
      <c r="BB365" s="62"/>
      <c r="BC365" s="62"/>
      <c r="BD365" s="62"/>
      <c r="BE365" s="62"/>
      <c r="BF365" s="62"/>
      <c r="BG365" s="62"/>
      <c r="BH365" s="62"/>
      <c r="BI365" s="62"/>
      <c r="BJ365" s="62"/>
      <c r="BK365" s="62"/>
      <c r="BL365" s="62"/>
      <c r="BM365" s="62"/>
      <c r="BN365" s="62"/>
      <c r="BO365" s="62"/>
      <c r="BP365" s="62"/>
      <c r="BQ365" s="62"/>
    </row>
    <row r="366" spans="1:69" s="55" customFormat="1" x14ac:dyDescent="0.2">
      <c r="A366" s="2"/>
      <c r="B366" s="28"/>
      <c r="C366" s="3" t="s">
        <v>20</v>
      </c>
      <c r="D366" s="4" t="s">
        <v>22</v>
      </c>
      <c r="E366" s="11">
        <f>E365</f>
        <v>6</v>
      </c>
      <c r="F366" s="12"/>
      <c r="G366" s="240">
        <f>IF(E366=0,"Rate Only",E366*F366)</f>
        <v>0</v>
      </c>
      <c r="H366" s="206"/>
      <c r="I366" s="206"/>
      <c r="J366" s="206"/>
      <c r="K366" s="206"/>
      <c r="L366" s="80"/>
      <c r="M366" s="62"/>
      <c r="N366" s="62"/>
      <c r="O366" s="62"/>
      <c r="P366" s="62"/>
      <c r="Q366" s="62"/>
      <c r="R366" s="62"/>
      <c r="S366" s="62"/>
      <c r="T366" s="62"/>
      <c r="U366" s="62"/>
      <c r="V366" s="62"/>
      <c r="W366" s="62"/>
      <c r="X366" s="62"/>
      <c r="Y366" s="62"/>
      <c r="Z366" s="62"/>
      <c r="AA366" s="62"/>
      <c r="AB366" s="62"/>
      <c r="AC366" s="62"/>
      <c r="AD366" s="62"/>
      <c r="AE366" s="62"/>
      <c r="AF366" s="62"/>
      <c r="AG366" s="62"/>
      <c r="AH366" s="62"/>
      <c r="AI366" s="62"/>
      <c r="AJ366" s="62"/>
      <c r="AK366" s="62"/>
      <c r="AL366" s="62"/>
      <c r="AM366" s="62"/>
      <c r="AN366" s="62"/>
      <c r="AO366" s="62"/>
      <c r="AP366" s="62"/>
      <c r="AQ366" s="62"/>
      <c r="AR366" s="62"/>
      <c r="AS366" s="62"/>
      <c r="AT366" s="62"/>
      <c r="AU366" s="62"/>
      <c r="AV366" s="62"/>
      <c r="AW366" s="62"/>
      <c r="AX366" s="62"/>
      <c r="AY366" s="62"/>
      <c r="AZ366" s="62"/>
      <c r="BA366" s="62"/>
      <c r="BB366" s="62"/>
      <c r="BC366" s="62"/>
      <c r="BD366" s="62"/>
      <c r="BE366" s="62"/>
      <c r="BF366" s="62"/>
      <c r="BG366" s="62"/>
      <c r="BH366" s="62"/>
      <c r="BI366" s="62"/>
      <c r="BJ366" s="62"/>
      <c r="BK366" s="62"/>
      <c r="BL366" s="62"/>
      <c r="BM366" s="62"/>
      <c r="BN366" s="62"/>
      <c r="BO366" s="62"/>
      <c r="BP366" s="62"/>
      <c r="BQ366" s="62"/>
    </row>
    <row r="367" spans="1:69" s="55" customFormat="1" x14ac:dyDescent="0.25">
      <c r="A367" s="2"/>
      <c r="B367" s="28"/>
      <c r="C367" s="29"/>
      <c r="D367" s="30"/>
      <c r="E367" s="114"/>
      <c r="F367" s="56"/>
      <c r="G367" s="257"/>
      <c r="H367" s="206"/>
      <c r="I367" s="206"/>
      <c r="J367" s="206"/>
      <c r="K367" s="206"/>
      <c r="L367" s="80"/>
      <c r="M367" s="62"/>
      <c r="N367" s="62"/>
      <c r="O367" s="62"/>
      <c r="P367" s="62"/>
      <c r="Q367" s="62"/>
      <c r="R367" s="62"/>
      <c r="S367" s="62"/>
      <c r="T367" s="62"/>
      <c r="U367" s="62"/>
      <c r="V367" s="62"/>
      <c r="W367" s="62"/>
      <c r="X367" s="62"/>
      <c r="Y367" s="62"/>
      <c r="Z367" s="62"/>
      <c r="AA367" s="62"/>
      <c r="AB367" s="62"/>
      <c r="AC367" s="62"/>
      <c r="AD367" s="62"/>
      <c r="AE367" s="62"/>
      <c r="AF367" s="62"/>
      <c r="AG367" s="62"/>
      <c r="AH367" s="62"/>
      <c r="AI367" s="62"/>
      <c r="AJ367" s="62"/>
      <c r="AK367" s="62"/>
      <c r="AL367" s="62"/>
      <c r="AM367" s="62"/>
      <c r="AN367" s="62"/>
      <c r="AO367" s="62"/>
      <c r="AP367" s="62"/>
      <c r="AQ367" s="62"/>
      <c r="AR367" s="62"/>
      <c r="AS367" s="62"/>
      <c r="AT367" s="62"/>
      <c r="AU367" s="62"/>
      <c r="AV367" s="62"/>
      <c r="AW367" s="62"/>
      <c r="AX367" s="62"/>
      <c r="AY367" s="62"/>
      <c r="AZ367" s="62"/>
      <c r="BA367" s="62"/>
      <c r="BB367" s="62"/>
      <c r="BC367" s="62"/>
      <c r="BD367" s="62"/>
      <c r="BE367" s="62"/>
      <c r="BF367" s="62"/>
      <c r="BG367" s="62"/>
      <c r="BH367" s="62"/>
      <c r="BI367" s="62"/>
      <c r="BJ367" s="62"/>
      <c r="BK367" s="62"/>
      <c r="BL367" s="62"/>
      <c r="BM367" s="62"/>
      <c r="BN367" s="62"/>
      <c r="BO367" s="62"/>
      <c r="BP367" s="62"/>
      <c r="BQ367" s="62"/>
    </row>
    <row r="368" spans="1:69" s="55" customFormat="1" x14ac:dyDescent="0.2">
      <c r="A368" s="15" t="s">
        <v>290</v>
      </c>
      <c r="B368" s="105" t="s">
        <v>843</v>
      </c>
      <c r="C368" s="3" t="s">
        <v>18</v>
      </c>
      <c r="D368" s="4" t="s">
        <v>185</v>
      </c>
      <c r="E368" s="11">
        <v>4</v>
      </c>
      <c r="F368" s="12"/>
      <c r="G368" s="240">
        <f>IF(E368=0,"Rate Only",E368*F368)</f>
        <v>0</v>
      </c>
      <c r="H368" s="206"/>
      <c r="I368" s="206"/>
      <c r="J368" s="206"/>
      <c r="K368" s="206"/>
      <c r="L368" s="80"/>
      <c r="M368" s="62"/>
      <c r="N368" s="62"/>
      <c r="O368" s="62"/>
      <c r="P368" s="62"/>
      <c r="Q368" s="62"/>
      <c r="R368" s="62"/>
      <c r="S368" s="62"/>
      <c r="T368" s="62"/>
      <c r="U368" s="62"/>
      <c r="V368" s="62"/>
      <c r="W368" s="62"/>
      <c r="X368" s="62"/>
      <c r="Y368" s="62"/>
      <c r="Z368" s="62"/>
      <c r="AA368" s="62"/>
      <c r="AB368" s="62"/>
      <c r="AC368" s="62"/>
      <c r="AD368" s="62"/>
      <c r="AE368" s="62"/>
      <c r="AF368" s="62"/>
      <c r="AG368" s="62"/>
      <c r="AH368" s="62"/>
      <c r="AI368" s="62"/>
      <c r="AJ368" s="62"/>
      <c r="AK368" s="62"/>
      <c r="AL368" s="62"/>
      <c r="AM368" s="62"/>
      <c r="AN368" s="62"/>
      <c r="AO368" s="62"/>
      <c r="AP368" s="62"/>
      <c r="AQ368" s="62"/>
      <c r="AR368" s="62"/>
      <c r="AS368" s="62"/>
      <c r="AT368" s="62"/>
      <c r="AU368" s="62"/>
      <c r="AV368" s="62"/>
      <c r="AW368" s="62"/>
      <c r="AX368" s="62"/>
      <c r="AY368" s="62"/>
      <c r="AZ368" s="62"/>
      <c r="BA368" s="62"/>
      <c r="BB368" s="62"/>
      <c r="BC368" s="62"/>
      <c r="BD368" s="62"/>
      <c r="BE368" s="62"/>
      <c r="BF368" s="62"/>
      <c r="BG368" s="62"/>
      <c r="BH368" s="62"/>
      <c r="BI368" s="62"/>
      <c r="BJ368" s="62"/>
      <c r="BK368" s="62"/>
      <c r="BL368" s="62"/>
      <c r="BM368" s="62"/>
      <c r="BN368" s="62"/>
      <c r="BO368" s="62"/>
      <c r="BP368" s="62"/>
      <c r="BQ368" s="62"/>
    </row>
    <row r="369" spans="1:69" s="55" customFormat="1" x14ac:dyDescent="0.2">
      <c r="A369" s="2"/>
      <c r="B369" s="28"/>
      <c r="C369" s="3" t="s">
        <v>20</v>
      </c>
      <c r="D369" s="4" t="s">
        <v>185</v>
      </c>
      <c r="E369" s="11">
        <f>E368</f>
        <v>4</v>
      </c>
      <c r="F369" s="12"/>
      <c r="G369" s="240">
        <f>IF(E369=0,"Rate Only",E369*F369)</f>
        <v>0</v>
      </c>
      <c r="H369" s="206"/>
      <c r="I369" s="206"/>
      <c r="J369" s="206"/>
      <c r="K369" s="206"/>
      <c r="L369" s="80"/>
      <c r="M369" s="62"/>
      <c r="N369" s="62"/>
      <c r="O369" s="62"/>
      <c r="P369" s="62"/>
      <c r="Q369" s="62"/>
      <c r="R369" s="62"/>
      <c r="S369" s="62"/>
      <c r="T369" s="62"/>
      <c r="U369" s="62"/>
      <c r="V369" s="62"/>
      <c r="W369" s="62"/>
      <c r="X369" s="62"/>
      <c r="Y369" s="62"/>
      <c r="Z369" s="62"/>
      <c r="AA369" s="62"/>
      <c r="AB369" s="62"/>
      <c r="AC369" s="62"/>
      <c r="AD369" s="62"/>
      <c r="AE369" s="62"/>
      <c r="AF369" s="62"/>
      <c r="AG369" s="62"/>
      <c r="AH369" s="62"/>
      <c r="AI369" s="62"/>
      <c r="AJ369" s="62"/>
      <c r="AK369" s="62"/>
      <c r="AL369" s="62"/>
      <c r="AM369" s="62"/>
      <c r="AN369" s="62"/>
      <c r="AO369" s="62"/>
      <c r="AP369" s="62"/>
      <c r="AQ369" s="62"/>
      <c r="AR369" s="62"/>
      <c r="AS369" s="62"/>
      <c r="AT369" s="62"/>
      <c r="AU369" s="62"/>
      <c r="AV369" s="62"/>
      <c r="AW369" s="62"/>
      <c r="AX369" s="62"/>
      <c r="AY369" s="62"/>
      <c r="AZ369" s="62"/>
      <c r="BA369" s="62"/>
      <c r="BB369" s="62"/>
      <c r="BC369" s="62"/>
      <c r="BD369" s="62"/>
      <c r="BE369" s="62"/>
      <c r="BF369" s="62"/>
      <c r="BG369" s="62"/>
      <c r="BH369" s="62"/>
      <c r="BI369" s="62"/>
      <c r="BJ369" s="62"/>
      <c r="BK369" s="62"/>
      <c r="BL369" s="62"/>
      <c r="BM369" s="62"/>
      <c r="BN369" s="62"/>
      <c r="BO369" s="62"/>
      <c r="BP369" s="62"/>
      <c r="BQ369" s="62"/>
    </row>
    <row r="370" spans="1:69" s="55" customFormat="1" x14ac:dyDescent="0.25">
      <c r="A370" s="2"/>
      <c r="B370" s="28"/>
      <c r="C370" s="29"/>
      <c r="D370" s="30"/>
      <c r="E370" s="114"/>
      <c r="F370" s="56"/>
      <c r="G370" s="257"/>
      <c r="H370" s="206"/>
      <c r="I370" s="206"/>
      <c r="J370" s="206"/>
      <c r="K370" s="206"/>
      <c r="L370" s="80"/>
      <c r="M370" s="62"/>
      <c r="N370" s="62"/>
      <c r="O370" s="62"/>
      <c r="P370" s="62"/>
      <c r="Q370" s="62"/>
      <c r="R370" s="62"/>
      <c r="S370" s="62"/>
      <c r="T370" s="62"/>
      <c r="U370" s="62"/>
      <c r="V370" s="62"/>
      <c r="W370" s="62"/>
      <c r="X370" s="62"/>
      <c r="Y370" s="62"/>
      <c r="Z370" s="62"/>
      <c r="AA370" s="62"/>
      <c r="AB370" s="62"/>
      <c r="AC370" s="62"/>
      <c r="AD370" s="62"/>
      <c r="AE370" s="62"/>
      <c r="AF370" s="62"/>
      <c r="AG370" s="62"/>
      <c r="AH370" s="62"/>
      <c r="AI370" s="62"/>
      <c r="AJ370" s="62"/>
      <c r="AK370" s="62"/>
      <c r="AL370" s="62"/>
      <c r="AM370" s="62"/>
      <c r="AN370" s="62"/>
      <c r="AO370" s="62"/>
      <c r="AP370" s="62"/>
      <c r="AQ370" s="62"/>
      <c r="AR370" s="62"/>
      <c r="AS370" s="62"/>
      <c r="AT370" s="62"/>
      <c r="AU370" s="62"/>
      <c r="AV370" s="62"/>
      <c r="AW370" s="62"/>
      <c r="AX370" s="62"/>
      <c r="AY370" s="62"/>
      <c r="AZ370" s="62"/>
      <c r="BA370" s="62"/>
      <c r="BB370" s="62"/>
      <c r="BC370" s="62"/>
      <c r="BD370" s="62"/>
      <c r="BE370" s="62"/>
      <c r="BF370" s="62"/>
      <c r="BG370" s="62"/>
      <c r="BH370" s="62"/>
      <c r="BI370" s="62"/>
      <c r="BJ370" s="62"/>
      <c r="BK370" s="62"/>
      <c r="BL370" s="62"/>
      <c r="BM370" s="62"/>
      <c r="BN370" s="62"/>
      <c r="BO370" s="62"/>
      <c r="BP370" s="62"/>
      <c r="BQ370" s="62"/>
    </row>
    <row r="371" spans="1:69" s="55" customFormat="1" x14ac:dyDescent="0.2">
      <c r="A371" s="15" t="s">
        <v>291</v>
      </c>
      <c r="B371" s="105" t="s">
        <v>844</v>
      </c>
      <c r="C371" s="3" t="s">
        <v>18</v>
      </c>
      <c r="D371" s="4" t="s">
        <v>185</v>
      </c>
      <c r="E371" s="11">
        <v>1</v>
      </c>
      <c r="F371" s="12"/>
      <c r="G371" s="240">
        <f>IF(E371=0,"Rate Only",E371*F371)</f>
        <v>0</v>
      </c>
      <c r="H371" s="206"/>
      <c r="I371" s="206"/>
      <c r="J371" s="206"/>
      <c r="K371" s="206"/>
      <c r="L371" s="80"/>
      <c r="M371" s="62"/>
      <c r="N371" s="62"/>
      <c r="O371" s="62"/>
      <c r="P371" s="62"/>
      <c r="Q371" s="62"/>
      <c r="R371" s="62"/>
      <c r="S371" s="62"/>
      <c r="T371" s="62"/>
      <c r="U371" s="62"/>
      <c r="V371" s="62"/>
      <c r="W371" s="62"/>
      <c r="X371" s="62"/>
      <c r="Y371" s="62"/>
      <c r="Z371" s="62"/>
      <c r="AA371" s="62"/>
      <c r="AB371" s="62"/>
      <c r="AC371" s="62"/>
      <c r="AD371" s="62"/>
      <c r="AE371" s="62"/>
      <c r="AF371" s="62"/>
      <c r="AG371" s="62"/>
      <c r="AH371" s="62"/>
      <c r="AI371" s="62"/>
      <c r="AJ371" s="62"/>
      <c r="AK371" s="62"/>
      <c r="AL371" s="62"/>
      <c r="AM371" s="62"/>
      <c r="AN371" s="62"/>
      <c r="AO371" s="62"/>
      <c r="AP371" s="62"/>
      <c r="AQ371" s="62"/>
      <c r="AR371" s="62"/>
      <c r="AS371" s="62"/>
      <c r="AT371" s="62"/>
      <c r="AU371" s="62"/>
      <c r="AV371" s="62"/>
      <c r="AW371" s="62"/>
      <c r="AX371" s="62"/>
      <c r="AY371" s="62"/>
      <c r="AZ371" s="62"/>
      <c r="BA371" s="62"/>
      <c r="BB371" s="62"/>
      <c r="BC371" s="62"/>
      <c r="BD371" s="62"/>
      <c r="BE371" s="62"/>
      <c r="BF371" s="62"/>
      <c r="BG371" s="62"/>
      <c r="BH371" s="62"/>
      <c r="BI371" s="62"/>
      <c r="BJ371" s="62"/>
      <c r="BK371" s="62"/>
      <c r="BL371" s="62"/>
      <c r="BM371" s="62"/>
      <c r="BN371" s="62"/>
      <c r="BO371" s="62"/>
      <c r="BP371" s="62"/>
      <c r="BQ371" s="62"/>
    </row>
    <row r="372" spans="1:69" s="55" customFormat="1" x14ac:dyDescent="0.2">
      <c r="A372" s="2"/>
      <c r="B372" s="28"/>
      <c r="C372" s="3" t="s">
        <v>20</v>
      </c>
      <c r="D372" s="4" t="s">
        <v>185</v>
      </c>
      <c r="E372" s="11">
        <f>E371</f>
        <v>1</v>
      </c>
      <c r="F372" s="12"/>
      <c r="G372" s="240">
        <f>IF(E372=0,"Rate Only",E372*F372)</f>
        <v>0</v>
      </c>
      <c r="H372" s="206"/>
      <c r="I372" s="206"/>
      <c r="J372" s="206"/>
      <c r="K372" s="206"/>
      <c r="L372" s="80"/>
      <c r="M372" s="62"/>
      <c r="N372" s="62"/>
      <c r="O372" s="62"/>
      <c r="P372" s="62"/>
      <c r="Q372" s="62"/>
      <c r="R372" s="62"/>
      <c r="S372" s="62"/>
      <c r="T372" s="62"/>
      <c r="U372" s="62"/>
      <c r="V372" s="62"/>
      <c r="W372" s="62"/>
      <c r="X372" s="62"/>
      <c r="Y372" s="62"/>
      <c r="Z372" s="62"/>
      <c r="AA372" s="62"/>
      <c r="AB372" s="62"/>
      <c r="AC372" s="62"/>
      <c r="AD372" s="62"/>
      <c r="AE372" s="62"/>
      <c r="AF372" s="62"/>
      <c r="AG372" s="62"/>
      <c r="AH372" s="62"/>
      <c r="AI372" s="62"/>
      <c r="AJ372" s="62"/>
      <c r="AK372" s="62"/>
      <c r="AL372" s="62"/>
      <c r="AM372" s="62"/>
      <c r="AN372" s="62"/>
      <c r="AO372" s="62"/>
      <c r="AP372" s="62"/>
      <c r="AQ372" s="62"/>
      <c r="AR372" s="62"/>
      <c r="AS372" s="62"/>
      <c r="AT372" s="62"/>
      <c r="AU372" s="62"/>
      <c r="AV372" s="62"/>
      <c r="AW372" s="62"/>
      <c r="AX372" s="62"/>
      <c r="AY372" s="62"/>
      <c r="AZ372" s="62"/>
      <c r="BA372" s="62"/>
      <c r="BB372" s="62"/>
      <c r="BC372" s="62"/>
      <c r="BD372" s="62"/>
      <c r="BE372" s="62"/>
      <c r="BF372" s="62"/>
      <c r="BG372" s="62"/>
      <c r="BH372" s="62"/>
      <c r="BI372" s="62"/>
      <c r="BJ372" s="62"/>
      <c r="BK372" s="62"/>
      <c r="BL372" s="62"/>
      <c r="BM372" s="62"/>
      <c r="BN372" s="62"/>
      <c r="BO372" s="62"/>
      <c r="BP372" s="62"/>
      <c r="BQ372" s="62"/>
    </row>
    <row r="373" spans="1:69" s="55" customFormat="1" x14ac:dyDescent="0.25">
      <c r="A373" s="2"/>
      <c r="B373" s="28"/>
      <c r="C373" s="29"/>
      <c r="D373" s="30"/>
      <c r="E373" s="114"/>
      <c r="F373" s="56"/>
      <c r="G373" s="257"/>
      <c r="H373" s="206"/>
      <c r="I373" s="206"/>
      <c r="J373" s="206"/>
      <c r="K373" s="206"/>
      <c r="L373" s="80"/>
      <c r="M373" s="62"/>
      <c r="N373" s="62"/>
      <c r="O373" s="62"/>
      <c r="P373" s="62"/>
      <c r="Q373" s="62"/>
      <c r="R373" s="62"/>
      <c r="S373" s="62"/>
      <c r="T373" s="62"/>
      <c r="U373" s="62"/>
      <c r="V373" s="62"/>
      <c r="W373" s="62"/>
      <c r="X373" s="62"/>
      <c r="Y373" s="62"/>
      <c r="Z373" s="62"/>
      <c r="AA373" s="62"/>
      <c r="AB373" s="62"/>
      <c r="AC373" s="62"/>
      <c r="AD373" s="62"/>
      <c r="AE373" s="62"/>
      <c r="AF373" s="62"/>
      <c r="AG373" s="62"/>
      <c r="AH373" s="62"/>
      <c r="AI373" s="62"/>
      <c r="AJ373" s="62"/>
      <c r="AK373" s="62"/>
      <c r="AL373" s="62"/>
      <c r="AM373" s="62"/>
      <c r="AN373" s="62"/>
      <c r="AO373" s="62"/>
      <c r="AP373" s="62"/>
      <c r="AQ373" s="62"/>
      <c r="AR373" s="62"/>
      <c r="AS373" s="62"/>
      <c r="AT373" s="62"/>
      <c r="AU373" s="62"/>
      <c r="AV373" s="62"/>
      <c r="AW373" s="62"/>
      <c r="AX373" s="62"/>
      <c r="AY373" s="62"/>
      <c r="AZ373" s="62"/>
      <c r="BA373" s="62"/>
      <c r="BB373" s="62"/>
      <c r="BC373" s="62"/>
      <c r="BD373" s="62"/>
      <c r="BE373" s="62"/>
      <c r="BF373" s="62"/>
      <c r="BG373" s="62"/>
      <c r="BH373" s="62"/>
      <c r="BI373" s="62"/>
      <c r="BJ373" s="62"/>
      <c r="BK373" s="62"/>
      <c r="BL373" s="62"/>
      <c r="BM373" s="62"/>
      <c r="BN373" s="62"/>
      <c r="BO373" s="62"/>
      <c r="BP373" s="62"/>
      <c r="BQ373" s="62"/>
    </row>
    <row r="374" spans="1:69" s="55" customFormat="1" x14ac:dyDescent="0.2">
      <c r="A374" s="15" t="s">
        <v>292</v>
      </c>
      <c r="B374" s="105" t="s">
        <v>845</v>
      </c>
      <c r="C374" s="3" t="s">
        <v>18</v>
      </c>
      <c r="D374" s="4" t="s">
        <v>185</v>
      </c>
      <c r="E374" s="11">
        <v>1</v>
      </c>
      <c r="F374" s="12"/>
      <c r="G374" s="240">
        <f>IF(E374=0,"Rate Only",E374*F374)</f>
        <v>0</v>
      </c>
      <c r="H374" s="206"/>
      <c r="I374" s="206"/>
      <c r="J374" s="206"/>
      <c r="K374" s="206"/>
      <c r="L374" s="80"/>
      <c r="M374" s="62"/>
      <c r="N374" s="62"/>
      <c r="O374" s="62"/>
      <c r="P374" s="62"/>
      <c r="Q374" s="62"/>
      <c r="R374" s="62"/>
      <c r="S374" s="62"/>
      <c r="T374" s="62"/>
      <c r="U374" s="62"/>
      <c r="V374" s="62"/>
      <c r="W374" s="62"/>
      <c r="X374" s="62"/>
      <c r="Y374" s="62"/>
      <c r="Z374" s="62"/>
      <c r="AA374" s="62"/>
      <c r="AB374" s="62"/>
      <c r="AC374" s="62"/>
      <c r="AD374" s="62"/>
      <c r="AE374" s="62"/>
      <c r="AF374" s="62"/>
      <c r="AG374" s="62"/>
      <c r="AH374" s="62"/>
      <c r="AI374" s="62"/>
      <c r="AJ374" s="62"/>
      <c r="AK374" s="62"/>
      <c r="AL374" s="62"/>
      <c r="AM374" s="62"/>
      <c r="AN374" s="62"/>
      <c r="AO374" s="62"/>
      <c r="AP374" s="62"/>
      <c r="AQ374" s="62"/>
      <c r="AR374" s="62"/>
      <c r="AS374" s="62"/>
      <c r="AT374" s="62"/>
      <c r="AU374" s="62"/>
      <c r="AV374" s="62"/>
      <c r="AW374" s="62"/>
      <c r="AX374" s="62"/>
      <c r="AY374" s="62"/>
      <c r="AZ374" s="62"/>
      <c r="BA374" s="62"/>
      <c r="BB374" s="62"/>
      <c r="BC374" s="62"/>
      <c r="BD374" s="62"/>
      <c r="BE374" s="62"/>
      <c r="BF374" s="62"/>
      <c r="BG374" s="62"/>
      <c r="BH374" s="62"/>
      <c r="BI374" s="62"/>
      <c r="BJ374" s="62"/>
      <c r="BK374" s="62"/>
      <c r="BL374" s="62"/>
      <c r="BM374" s="62"/>
      <c r="BN374" s="62"/>
      <c r="BO374" s="62"/>
      <c r="BP374" s="62"/>
      <c r="BQ374" s="62"/>
    </row>
    <row r="375" spans="1:69" s="55" customFormat="1" x14ac:dyDescent="0.2">
      <c r="A375" s="2"/>
      <c r="B375" s="28"/>
      <c r="C375" s="3" t="s">
        <v>20</v>
      </c>
      <c r="D375" s="4" t="s">
        <v>185</v>
      </c>
      <c r="E375" s="11">
        <f>E374</f>
        <v>1</v>
      </c>
      <c r="F375" s="12"/>
      <c r="G375" s="240">
        <f>IF(E375=0,"Rate Only",E375*F375)</f>
        <v>0</v>
      </c>
      <c r="H375" s="206"/>
      <c r="I375" s="206"/>
      <c r="J375" s="206"/>
      <c r="K375" s="206"/>
      <c r="L375" s="80"/>
      <c r="M375" s="62"/>
      <c r="N375" s="62"/>
      <c r="O375" s="62"/>
      <c r="P375" s="62"/>
      <c r="Q375" s="62"/>
      <c r="R375" s="62"/>
      <c r="S375" s="62"/>
      <c r="T375" s="62"/>
      <c r="U375" s="62"/>
      <c r="V375" s="62"/>
      <c r="W375" s="62"/>
      <c r="X375" s="62"/>
      <c r="Y375" s="62"/>
      <c r="Z375" s="62"/>
      <c r="AA375" s="62"/>
      <c r="AB375" s="62"/>
      <c r="AC375" s="62"/>
      <c r="AD375" s="62"/>
      <c r="AE375" s="62"/>
      <c r="AF375" s="62"/>
      <c r="AG375" s="62"/>
      <c r="AH375" s="62"/>
      <c r="AI375" s="62"/>
      <c r="AJ375" s="62"/>
      <c r="AK375" s="62"/>
      <c r="AL375" s="62"/>
      <c r="AM375" s="62"/>
      <c r="AN375" s="62"/>
      <c r="AO375" s="62"/>
      <c r="AP375" s="62"/>
      <c r="AQ375" s="62"/>
      <c r="AR375" s="62"/>
      <c r="AS375" s="62"/>
      <c r="AT375" s="62"/>
      <c r="AU375" s="62"/>
      <c r="AV375" s="62"/>
      <c r="AW375" s="62"/>
      <c r="AX375" s="62"/>
      <c r="AY375" s="62"/>
      <c r="AZ375" s="62"/>
      <c r="BA375" s="62"/>
      <c r="BB375" s="62"/>
      <c r="BC375" s="62"/>
      <c r="BD375" s="62"/>
      <c r="BE375" s="62"/>
      <c r="BF375" s="62"/>
      <c r="BG375" s="62"/>
      <c r="BH375" s="62"/>
      <c r="BI375" s="62"/>
      <c r="BJ375" s="62"/>
      <c r="BK375" s="62"/>
      <c r="BL375" s="62"/>
      <c r="BM375" s="62"/>
      <c r="BN375" s="62"/>
      <c r="BO375" s="62"/>
      <c r="BP375" s="62"/>
      <c r="BQ375" s="62"/>
    </row>
    <row r="376" spans="1:69" s="55" customFormat="1" x14ac:dyDescent="0.25">
      <c r="A376" s="2"/>
      <c r="B376" s="28"/>
      <c r="C376" s="29"/>
      <c r="D376" s="30"/>
      <c r="E376" s="114"/>
      <c r="F376" s="56"/>
      <c r="G376" s="257"/>
      <c r="H376" s="206"/>
      <c r="I376" s="206"/>
      <c r="J376" s="206"/>
      <c r="K376" s="206"/>
      <c r="L376" s="80"/>
      <c r="M376" s="62"/>
      <c r="N376" s="62"/>
      <c r="O376" s="62"/>
      <c r="P376" s="62"/>
      <c r="Q376" s="62"/>
      <c r="R376" s="62"/>
      <c r="S376" s="62"/>
      <c r="T376" s="62"/>
      <c r="U376" s="62"/>
      <c r="V376" s="62"/>
      <c r="W376" s="62"/>
      <c r="X376" s="62"/>
      <c r="Y376" s="62"/>
      <c r="Z376" s="62"/>
      <c r="AA376" s="62"/>
      <c r="AB376" s="62"/>
      <c r="AC376" s="62"/>
      <c r="AD376" s="62"/>
      <c r="AE376" s="62"/>
      <c r="AF376" s="62"/>
      <c r="AG376" s="62"/>
      <c r="AH376" s="62"/>
      <c r="AI376" s="62"/>
      <c r="AJ376" s="62"/>
      <c r="AK376" s="62"/>
      <c r="AL376" s="62"/>
      <c r="AM376" s="62"/>
      <c r="AN376" s="62"/>
      <c r="AO376" s="62"/>
      <c r="AP376" s="62"/>
      <c r="AQ376" s="62"/>
      <c r="AR376" s="62"/>
      <c r="AS376" s="62"/>
      <c r="AT376" s="62"/>
      <c r="AU376" s="62"/>
      <c r="AV376" s="62"/>
      <c r="AW376" s="62"/>
      <c r="AX376" s="62"/>
      <c r="AY376" s="62"/>
      <c r="AZ376" s="62"/>
      <c r="BA376" s="62"/>
      <c r="BB376" s="62"/>
      <c r="BC376" s="62"/>
      <c r="BD376" s="62"/>
      <c r="BE376" s="62"/>
      <c r="BF376" s="62"/>
      <c r="BG376" s="62"/>
      <c r="BH376" s="62"/>
      <c r="BI376" s="62"/>
      <c r="BJ376" s="62"/>
      <c r="BK376" s="62"/>
      <c r="BL376" s="62"/>
      <c r="BM376" s="62"/>
      <c r="BN376" s="62"/>
      <c r="BO376" s="62"/>
      <c r="BP376" s="62"/>
      <c r="BQ376" s="62"/>
    </row>
    <row r="377" spans="1:69" s="55" customFormat="1" x14ac:dyDescent="0.2">
      <c r="A377" s="15" t="s">
        <v>293</v>
      </c>
      <c r="B377" s="105" t="s">
        <v>846</v>
      </c>
      <c r="C377" s="3" t="s">
        <v>18</v>
      </c>
      <c r="D377" s="4" t="s">
        <v>185</v>
      </c>
      <c r="E377" s="11">
        <v>1</v>
      </c>
      <c r="F377" s="12"/>
      <c r="G377" s="240">
        <f>IF(E377=0,"Rate Only",E377*F377)</f>
        <v>0</v>
      </c>
      <c r="H377" s="206"/>
      <c r="I377" s="206"/>
      <c r="J377" s="206"/>
      <c r="K377" s="206"/>
      <c r="L377" s="80"/>
      <c r="M377" s="62"/>
      <c r="N377" s="62"/>
      <c r="O377" s="62"/>
      <c r="P377" s="62"/>
      <c r="Q377" s="62"/>
      <c r="R377" s="62"/>
      <c r="S377" s="62"/>
      <c r="T377" s="62"/>
      <c r="U377" s="62"/>
      <c r="V377" s="62"/>
      <c r="W377" s="62"/>
      <c r="X377" s="62"/>
      <c r="Y377" s="62"/>
      <c r="Z377" s="62"/>
      <c r="AA377" s="62"/>
      <c r="AB377" s="62"/>
      <c r="AC377" s="62"/>
      <c r="AD377" s="62"/>
      <c r="AE377" s="62"/>
      <c r="AF377" s="62"/>
      <c r="AG377" s="62"/>
      <c r="AH377" s="62"/>
      <c r="AI377" s="62"/>
      <c r="AJ377" s="62"/>
      <c r="AK377" s="62"/>
      <c r="AL377" s="62"/>
      <c r="AM377" s="62"/>
      <c r="AN377" s="62"/>
      <c r="AO377" s="62"/>
      <c r="AP377" s="62"/>
      <c r="AQ377" s="62"/>
      <c r="AR377" s="62"/>
      <c r="AS377" s="62"/>
      <c r="AT377" s="62"/>
      <c r="AU377" s="62"/>
      <c r="AV377" s="62"/>
      <c r="AW377" s="62"/>
      <c r="AX377" s="62"/>
      <c r="AY377" s="62"/>
      <c r="AZ377" s="62"/>
      <c r="BA377" s="62"/>
      <c r="BB377" s="62"/>
      <c r="BC377" s="62"/>
      <c r="BD377" s="62"/>
      <c r="BE377" s="62"/>
      <c r="BF377" s="62"/>
      <c r="BG377" s="62"/>
      <c r="BH377" s="62"/>
      <c r="BI377" s="62"/>
      <c r="BJ377" s="62"/>
      <c r="BK377" s="62"/>
      <c r="BL377" s="62"/>
      <c r="BM377" s="62"/>
      <c r="BN377" s="62"/>
      <c r="BO377" s="62"/>
      <c r="BP377" s="62"/>
      <c r="BQ377" s="62"/>
    </row>
    <row r="378" spans="1:69" s="55" customFormat="1" x14ac:dyDescent="0.2">
      <c r="A378" s="2"/>
      <c r="B378" s="28"/>
      <c r="C378" s="3" t="s">
        <v>20</v>
      </c>
      <c r="D378" s="4" t="s">
        <v>185</v>
      </c>
      <c r="E378" s="11">
        <f>E377</f>
        <v>1</v>
      </c>
      <c r="F378" s="12"/>
      <c r="G378" s="240">
        <f>IF(E378=0,"Rate Only",E378*F378)</f>
        <v>0</v>
      </c>
      <c r="H378" s="206"/>
      <c r="I378" s="206"/>
      <c r="J378" s="206"/>
      <c r="K378" s="206"/>
      <c r="L378" s="80"/>
      <c r="M378" s="62"/>
      <c r="N378" s="62"/>
      <c r="O378" s="62"/>
      <c r="P378" s="62"/>
      <c r="Q378" s="62"/>
      <c r="R378" s="62"/>
      <c r="S378" s="62"/>
      <c r="T378" s="62"/>
      <c r="U378" s="62"/>
      <c r="V378" s="62"/>
      <c r="W378" s="62"/>
      <c r="X378" s="62"/>
      <c r="Y378" s="62"/>
      <c r="Z378" s="62"/>
      <c r="AA378" s="62"/>
      <c r="AB378" s="62"/>
      <c r="AC378" s="62"/>
      <c r="AD378" s="62"/>
      <c r="AE378" s="62"/>
      <c r="AF378" s="62"/>
      <c r="AG378" s="62"/>
      <c r="AH378" s="62"/>
      <c r="AI378" s="62"/>
      <c r="AJ378" s="62"/>
      <c r="AK378" s="62"/>
      <c r="AL378" s="62"/>
      <c r="AM378" s="62"/>
      <c r="AN378" s="62"/>
      <c r="AO378" s="62"/>
      <c r="AP378" s="62"/>
      <c r="AQ378" s="62"/>
      <c r="AR378" s="62"/>
      <c r="AS378" s="62"/>
      <c r="AT378" s="62"/>
      <c r="AU378" s="62"/>
      <c r="AV378" s="62"/>
      <c r="AW378" s="62"/>
      <c r="AX378" s="62"/>
      <c r="AY378" s="62"/>
      <c r="AZ378" s="62"/>
      <c r="BA378" s="62"/>
      <c r="BB378" s="62"/>
      <c r="BC378" s="62"/>
      <c r="BD378" s="62"/>
      <c r="BE378" s="62"/>
      <c r="BF378" s="62"/>
      <c r="BG378" s="62"/>
      <c r="BH378" s="62"/>
      <c r="BI378" s="62"/>
      <c r="BJ378" s="62"/>
      <c r="BK378" s="62"/>
      <c r="BL378" s="62"/>
      <c r="BM378" s="62"/>
      <c r="BN378" s="62"/>
      <c r="BO378" s="62"/>
      <c r="BP378" s="62"/>
      <c r="BQ378" s="62"/>
    </row>
    <row r="379" spans="1:69" s="55" customFormat="1" x14ac:dyDescent="0.25">
      <c r="A379" s="2"/>
      <c r="B379" s="28"/>
      <c r="C379" s="29"/>
      <c r="D379" s="30"/>
      <c r="E379" s="114"/>
      <c r="F379" s="56"/>
      <c r="G379" s="257"/>
      <c r="H379" s="206"/>
      <c r="I379" s="206"/>
      <c r="J379" s="206"/>
      <c r="K379" s="206"/>
      <c r="L379" s="80"/>
      <c r="M379" s="62"/>
      <c r="N379" s="62"/>
      <c r="O379" s="62"/>
      <c r="P379" s="62"/>
      <c r="Q379" s="62"/>
      <c r="R379" s="62"/>
      <c r="S379" s="62"/>
      <c r="T379" s="62"/>
      <c r="U379" s="62"/>
      <c r="V379" s="62"/>
      <c r="W379" s="62"/>
      <c r="X379" s="62"/>
      <c r="Y379" s="62"/>
      <c r="Z379" s="62"/>
      <c r="AA379" s="62"/>
      <c r="AB379" s="62"/>
      <c r="AC379" s="62"/>
      <c r="AD379" s="62"/>
      <c r="AE379" s="62"/>
      <c r="AF379" s="62"/>
      <c r="AG379" s="62"/>
      <c r="AH379" s="62"/>
      <c r="AI379" s="62"/>
      <c r="AJ379" s="62"/>
      <c r="AK379" s="62"/>
      <c r="AL379" s="62"/>
      <c r="AM379" s="62"/>
      <c r="AN379" s="62"/>
      <c r="AO379" s="62"/>
      <c r="AP379" s="62"/>
      <c r="AQ379" s="62"/>
      <c r="AR379" s="62"/>
      <c r="AS379" s="62"/>
      <c r="AT379" s="62"/>
      <c r="AU379" s="62"/>
      <c r="AV379" s="62"/>
      <c r="AW379" s="62"/>
      <c r="AX379" s="62"/>
      <c r="AY379" s="62"/>
      <c r="AZ379" s="62"/>
      <c r="BA379" s="62"/>
      <c r="BB379" s="62"/>
      <c r="BC379" s="62"/>
      <c r="BD379" s="62"/>
      <c r="BE379" s="62"/>
      <c r="BF379" s="62"/>
      <c r="BG379" s="62"/>
      <c r="BH379" s="62"/>
      <c r="BI379" s="62"/>
      <c r="BJ379" s="62"/>
      <c r="BK379" s="62"/>
      <c r="BL379" s="62"/>
      <c r="BM379" s="62"/>
      <c r="BN379" s="62"/>
      <c r="BO379" s="62"/>
      <c r="BP379" s="62"/>
      <c r="BQ379" s="62"/>
    </row>
    <row r="380" spans="1:69" s="55" customFormat="1" x14ac:dyDescent="0.2">
      <c r="A380" s="15" t="s">
        <v>294</v>
      </c>
      <c r="B380" s="105" t="s">
        <v>847</v>
      </c>
      <c r="C380" s="3"/>
      <c r="D380" s="3" t="s">
        <v>48</v>
      </c>
      <c r="E380" s="11">
        <v>1</v>
      </c>
      <c r="F380" s="12"/>
      <c r="G380" s="240">
        <f>IF(E380=0,"Rate Only",E380*F380)</f>
        <v>0</v>
      </c>
      <c r="H380" s="206"/>
      <c r="I380" s="206"/>
      <c r="J380" s="206"/>
      <c r="K380" s="206"/>
      <c r="L380" s="80"/>
      <c r="M380" s="62"/>
      <c r="N380" s="62"/>
      <c r="O380" s="62"/>
      <c r="P380" s="62"/>
      <c r="Q380" s="62"/>
      <c r="R380" s="62"/>
      <c r="S380" s="62"/>
      <c r="T380" s="62"/>
      <c r="U380" s="62"/>
      <c r="V380" s="62"/>
      <c r="W380" s="62"/>
      <c r="X380" s="62"/>
      <c r="Y380" s="62"/>
      <c r="Z380" s="62"/>
      <c r="AA380" s="62"/>
      <c r="AB380" s="62"/>
      <c r="AC380" s="62"/>
      <c r="AD380" s="62"/>
      <c r="AE380" s="62"/>
      <c r="AF380" s="62"/>
      <c r="AG380" s="62"/>
      <c r="AH380" s="62"/>
      <c r="AI380" s="62"/>
      <c r="AJ380" s="62"/>
      <c r="AK380" s="62"/>
      <c r="AL380" s="62"/>
      <c r="AM380" s="62"/>
      <c r="AN380" s="62"/>
      <c r="AO380" s="62"/>
      <c r="AP380" s="62"/>
      <c r="AQ380" s="62"/>
      <c r="AR380" s="62"/>
      <c r="AS380" s="62"/>
      <c r="AT380" s="62"/>
      <c r="AU380" s="62"/>
      <c r="AV380" s="62"/>
      <c r="AW380" s="62"/>
      <c r="AX380" s="62"/>
      <c r="AY380" s="62"/>
      <c r="AZ380" s="62"/>
      <c r="BA380" s="62"/>
      <c r="BB380" s="62"/>
      <c r="BC380" s="62"/>
      <c r="BD380" s="62"/>
      <c r="BE380" s="62"/>
      <c r="BF380" s="62"/>
      <c r="BG380" s="62"/>
      <c r="BH380" s="62"/>
      <c r="BI380" s="62"/>
      <c r="BJ380" s="62"/>
      <c r="BK380" s="62"/>
      <c r="BL380" s="62"/>
      <c r="BM380" s="62"/>
      <c r="BN380" s="62"/>
      <c r="BO380" s="62"/>
      <c r="BP380" s="62"/>
      <c r="BQ380" s="62"/>
    </row>
    <row r="381" spans="1:69" s="55" customFormat="1" x14ac:dyDescent="0.2">
      <c r="A381" s="2"/>
      <c r="B381" s="28"/>
      <c r="C381" s="3"/>
      <c r="D381" s="4"/>
      <c r="E381" s="11"/>
      <c r="F381" s="12"/>
      <c r="G381" s="240"/>
      <c r="H381" s="206"/>
      <c r="I381" s="206"/>
      <c r="J381" s="206"/>
      <c r="K381" s="206"/>
      <c r="L381" s="80"/>
      <c r="M381" s="62"/>
      <c r="N381" s="62"/>
      <c r="O381" s="62"/>
      <c r="P381" s="62"/>
      <c r="Q381" s="62"/>
      <c r="R381" s="62"/>
      <c r="S381" s="62"/>
      <c r="T381" s="62"/>
      <c r="U381" s="62"/>
      <c r="V381" s="62"/>
      <c r="W381" s="62"/>
      <c r="X381" s="62"/>
      <c r="Y381" s="62"/>
      <c r="Z381" s="62"/>
      <c r="AA381" s="62"/>
      <c r="AB381" s="62"/>
      <c r="AC381" s="62"/>
      <c r="AD381" s="62"/>
      <c r="AE381" s="62"/>
      <c r="AF381" s="62"/>
      <c r="AG381" s="62"/>
      <c r="AH381" s="62"/>
      <c r="AI381" s="62"/>
      <c r="AJ381" s="62"/>
      <c r="AK381" s="62"/>
      <c r="AL381" s="62"/>
      <c r="AM381" s="62"/>
      <c r="AN381" s="62"/>
      <c r="AO381" s="62"/>
      <c r="AP381" s="62"/>
      <c r="AQ381" s="62"/>
      <c r="AR381" s="62"/>
      <c r="AS381" s="62"/>
      <c r="AT381" s="62"/>
      <c r="AU381" s="62"/>
      <c r="AV381" s="62"/>
      <c r="AW381" s="62"/>
      <c r="AX381" s="62"/>
      <c r="AY381" s="62"/>
      <c r="AZ381" s="62"/>
      <c r="BA381" s="62"/>
      <c r="BB381" s="62"/>
      <c r="BC381" s="62"/>
      <c r="BD381" s="62"/>
      <c r="BE381" s="62"/>
      <c r="BF381" s="62"/>
      <c r="BG381" s="62"/>
      <c r="BH381" s="62"/>
      <c r="BI381" s="62"/>
      <c r="BJ381" s="62"/>
      <c r="BK381" s="62"/>
      <c r="BL381" s="62"/>
      <c r="BM381" s="62"/>
      <c r="BN381" s="62"/>
      <c r="BO381" s="62"/>
      <c r="BP381" s="62"/>
      <c r="BQ381" s="62"/>
    </row>
    <row r="382" spans="1:69" ht="15.75" thickBot="1" x14ac:dyDescent="0.3">
      <c r="A382" s="184"/>
      <c r="B382" s="129"/>
      <c r="C382" s="122"/>
      <c r="D382" s="123"/>
      <c r="E382" s="127"/>
      <c r="F382" s="128"/>
      <c r="G382" s="303"/>
      <c r="H382" s="207"/>
      <c r="I382" s="207"/>
      <c r="J382" s="207"/>
      <c r="K382" s="207"/>
    </row>
    <row r="383" spans="1:69" ht="15.75" thickBot="1" x14ac:dyDescent="0.3">
      <c r="A383" s="151"/>
      <c r="B383" s="149" t="s">
        <v>106</v>
      </c>
      <c r="C383" s="152"/>
      <c r="D383" s="153"/>
      <c r="E383" s="154"/>
      <c r="F383" s="155"/>
      <c r="G383" s="300">
        <f>SUM(G61:G382)</f>
        <v>0</v>
      </c>
      <c r="H383" s="208"/>
      <c r="I383" s="208"/>
      <c r="J383" s="208"/>
      <c r="K383" s="208"/>
    </row>
    <row r="384" spans="1:69" x14ac:dyDescent="0.25">
      <c r="A384" s="185"/>
      <c r="B384" s="132"/>
      <c r="C384" s="138"/>
      <c r="D384" s="139"/>
      <c r="E384" s="140"/>
      <c r="F384" s="141"/>
      <c r="G384" s="302"/>
      <c r="H384" s="205"/>
      <c r="I384" s="205"/>
      <c r="J384" s="205"/>
      <c r="K384" s="205"/>
    </row>
    <row r="385" spans="1:11" ht="15.75" thickBot="1" x14ac:dyDescent="0.3">
      <c r="A385" s="184"/>
      <c r="B385" s="129"/>
      <c r="C385" s="122"/>
      <c r="D385" s="123"/>
      <c r="E385" s="127"/>
      <c r="F385" s="128"/>
      <c r="G385" s="303"/>
      <c r="H385" s="207"/>
      <c r="I385" s="207"/>
      <c r="J385" s="207"/>
      <c r="K385" s="207"/>
    </row>
    <row r="386" spans="1:11" x14ac:dyDescent="0.25">
      <c r="A386" s="289" t="s">
        <v>471</v>
      </c>
      <c r="B386" s="49" t="s">
        <v>40</v>
      </c>
      <c r="C386" s="92"/>
      <c r="D386" s="93"/>
      <c r="E386" s="94"/>
      <c r="F386" s="89"/>
      <c r="G386" s="296"/>
      <c r="H386" s="201"/>
      <c r="I386" s="201"/>
      <c r="J386" s="201"/>
      <c r="K386" s="201"/>
    </row>
    <row r="387" spans="1:11" ht="15.75" thickBot="1" x14ac:dyDescent="0.3">
      <c r="A387" s="174"/>
      <c r="B387" s="175" t="s">
        <v>468</v>
      </c>
      <c r="C387" s="176"/>
      <c r="D387" s="177"/>
      <c r="E387" s="178"/>
      <c r="F387" s="172"/>
      <c r="G387" s="297"/>
      <c r="H387" s="204"/>
      <c r="I387" s="204"/>
      <c r="J387" s="204"/>
      <c r="K387" s="204"/>
    </row>
    <row r="388" spans="1:11" x14ac:dyDescent="0.25">
      <c r="A388" s="186"/>
      <c r="B388" s="163"/>
      <c r="C388" s="164"/>
      <c r="D388" s="165"/>
      <c r="E388" s="166"/>
      <c r="F388" s="137"/>
      <c r="G388" s="304"/>
      <c r="H388" s="205"/>
      <c r="I388" s="205"/>
      <c r="J388" s="205"/>
      <c r="K388" s="205"/>
    </row>
    <row r="389" spans="1:11" x14ac:dyDescent="0.25">
      <c r="A389" s="15" t="s">
        <v>132</v>
      </c>
      <c r="B389" s="16" t="s">
        <v>469</v>
      </c>
      <c r="C389" s="19"/>
      <c r="D389" s="20"/>
      <c r="E389" s="21"/>
      <c r="F389" s="12"/>
      <c r="G389" s="240"/>
      <c r="H389" s="206"/>
      <c r="I389" s="206"/>
      <c r="J389" s="206"/>
      <c r="K389" s="206"/>
    </row>
    <row r="390" spans="1:11" ht="70.5" customHeight="1" x14ac:dyDescent="0.25">
      <c r="A390" s="15"/>
      <c r="B390" s="99" t="s">
        <v>470</v>
      </c>
      <c r="C390" s="19"/>
      <c r="D390" s="20"/>
      <c r="E390" s="21"/>
      <c r="F390" s="12"/>
      <c r="G390" s="240"/>
      <c r="H390" s="206"/>
      <c r="I390" s="206"/>
      <c r="J390" s="206"/>
      <c r="K390" s="206"/>
    </row>
    <row r="391" spans="1:11" x14ac:dyDescent="0.25">
      <c r="A391" s="15"/>
      <c r="B391" s="17"/>
      <c r="C391" s="19"/>
      <c r="D391" s="20"/>
      <c r="E391" s="21"/>
      <c r="F391" s="12"/>
      <c r="G391" s="240"/>
      <c r="H391" s="206"/>
      <c r="I391" s="206"/>
      <c r="J391" s="206"/>
      <c r="K391" s="206"/>
    </row>
    <row r="392" spans="1:11" ht="22.5" customHeight="1" x14ac:dyDescent="0.25">
      <c r="A392" s="24" t="s">
        <v>41</v>
      </c>
      <c r="B392" s="17" t="s">
        <v>723</v>
      </c>
      <c r="C392" s="3" t="s">
        <v>18</v>
      </c>
      <c r="D392" s="4" t="s">
        <v>19</v>
      </c>
      <c r="E392" s="4">
        <v>2</v>
      </c>
      <c r="F392" s="1"/>
      <c r="G392" s="240">
        <f>IF(E392=0,"Rate Only",E392*F392)</f>
        <v>0</v>
      </c>
      <c r="H392" s="206"/>
      <c r="I392" s="206"/>
      <c r="J392" s="206"/>
      <c r="K392" s="206"/>
    </row>
    <row r="393" spans="1:11" ht="22.5" customHeight="1" x14ac:dyDescent="0.25">
      <c r="A393" s="24"/>
      <c r="B393" s="17" t="s">
        <v>722</v>
      </c>
      <c r="C393" s="3" t="s">
        <v>18</v>
      </c>
      <c r="D393" s="4" t="s">
        <v>19</v>
      </c>
      <c r="E393" s="4">
        <v>2</v>
      </c>
      <c r="F393" s="1"/>
      <c r="G393" s="240">
        <f>IF(E393=0,"Rate Only",E393*F393)</f>
        <v>0</v>
      </c>
      <c r="H393" s="206"/>
      <c r="I393" s="206"/>
      <c r="J393" s="206"/>
      <c r="K393" s="206"/>
    </row>
    <row r="394" spans="1:11" ht="24" x14ac:dyDescent="0.25">
      <c r="A394" s="24"/>
      <c r="B394" s="221" t="s">
        <v>667</v>
      </c>
      <c r="C394" s="3" t="s">
        <v>20</v>
      </c>
      <c r="D394" s="4" t="s">
        <v>19</v>
      </c>
      <c r="E394" s="4">
        <f>E392</f>
        <v>2</v>
      </c>
      <c r="F394" s="1"/>
      <c r="G394" s="240">
        <f>IF(E394=0,"Rate Only",E394*F394)</f>
        <v>0</v>
      </c>
      <c r="H394" s="206"/>
      <c r="I394" s="206"/>
      <c r="J394" s="206"/>
      <c r="K394" s="206"/>
    </row>
    <row r="395" spans="1:11" x14ac:dyDescent="0.25">
      <c r="A395" s="24"/>
      <c r="B395" s="67"/>
      <c r="C395" s="3"/>
      <c r="D395" s="4"/>
      <c r="E395" s="4"/>
      <c r="F395" s="1"/>
      <c r="G395" s="255"/>
      <c r="H395" s="206"/>
      <c r="I395" s="206"/>
      <c r="J395" s="206"/>
      <c r="K395" s="206"/>
    </row>
    <row r="396" spans="1:11" x14ac:dyDescent="0.25">
      <c r="A396" s="24" t="s">
        <v>42</v>
      </c>
      <c r="B396" s="17" t="s">
        <v>472</v>
      </c>
      <c r="C396" s="3" t="s">
        <v>18</v>
      </c>
      <c r="D396" s="4" t="s">
        <v>19</v>
      </c>
      <c r="E396" s="4">
        <v>2</v>
      </c>
      <c r="F396" s="1"/>
      <c r="G396" s="240">
        <f>IF(E396=0,"Rate Only",E396*F396)</f>
        <v>0</v>
      </c>
      <c r="H396" s="206"/>
      <c r="I396" s="206"/>
      <c r="J396" s="206"/>
      <c r="K396" s="206"/>
    </row>
    <row r="397" spans="1:11" ht="24" x14ac:dyDescent="0.25">
      <c r="A397" s="24"/>
      <c r="B397" s="221" t="s">
        <v>769</v>
      </c>
      <c r="C397" s="3" t="s">
        <v>20</v>
      </c>
      <c r="D397" s="4" t="s">
        <v>19</v>
      </c>
      <c r="E397" s="4">
        <f>E396</f>
        <v>2</v>
      </c>
      <c r="F397" s="1"/>
      <c r="G397" s="240">
        <f>IF(E397=0,"Rate Only",E397*F397)</f>
        <v>0</v>
      </c>
      <c r="H397" s="206"/>
      <c r="I397" s="206"/>
      <c r="J397" s="206"/>
      <c r="K397" s="206"/>
    </row>
    <row r="398" spans="1:11" x14ac:dyDescent="0.25">
      <c r="A398" s="24"/>
      <c r="B398" s="67"/>
      <c r="C398" s="3"/>
      <c r="D398" s="4"/>
      <c r="E398" s="4"/>
      <c r="F398" s="1"/>
      <c r="G398" s="255"/>
      <c r="H398" s="206"/>
      <c r="I398" s="206"/>
      <c r="J398" s="206"/>
      <c r="K398" s="206"/>
    </row>
    <row r="399" spans="1:11" x14ac:dyDescent="0.25">
      <c r="A399" s="24" t="s">
        <v>43</v>
      </c>
      <c r="B399" s="17" t="s">
        <v>665</v>
      </c>
      <c r="C399" s="3" t="s">
        <v>18</v>
      </c>
      <c r="D399" s="4" t="s">
        <v>19</v>
      </c>
      <c r="E399" s="4">
        <v>1</v>
      </c>
      <c r="F399" s="1"/>
      <c r="G399" s="240">
        <f>IF(E399=0,"Rate Only",E399*F399)</f>
        <v>0</v>
      </c>
      <c r="H399" s="206"/>
      <c r="I399" s="206"/>
      <c r="J399" s="206"/>
      <c r="K399" s="206"/>
    </row>
    <row r="400" spans="1:11" x14ac:dyDescent="0.25">
      <c r="A400" s="24"/>
      <c r="B400" s="221" t="s">
        <v>666</v>
      </c>
      <c r="C400" s="3" t="s">
        <v>20</v>
      </c>
      <c r="D400" s="4" t="s">
        <v>19</v>
      </c>
      <c r="E400" s="4">
        <f>E399</f>
        <v>1</v>
      </c>
      <c r="F400" s="1"/>
      <c r="G400" s="240">
        <f>IF(E400=0,"Rate Only",E400*F400)</f>
        <v>0</v>
      </c>
      <c r="H400" s="206"/>
      <c r="I400" s="206"/>
      <c r="J400" s="206"/>
      <c r="K400" s="206"/>
    </row>
    <row r="401" spans="1:11" x14ac:dyDescent="0.25">
      <c r="A401" s="24"/>
      <c r="B401" s="17"/>
      <c r="C401" s="3"/>
      <c r="D401" s="4"/>
      <c r="E401" s="4"/>
      <c r="F401" s="1"/>
      <c r="G401" s="255"/>
      <c r="H401" s="206"/>
      <c r="I401" s="206"/>
      <c r="J401" s="206"/>
      <c r="K401" s="206"/>
    </row>
    <row r="402" spans="1:11" x14ac:dyDescent="0.25">
      <c r="A402" s="24" t="s">
        <v>44</v>
      </c>
      <c r="B402" s="17" t="s">
        <v>731</v>
      </c>
      <c r="C402" s="25" t="s">
        <v>18</v>
      </c>
      <c r="D402" s="11" t="s">
        <v>22</v>
      </c>
      <c r="E402" s="11">
        <v>20</v>
      </c>
      <c r="F402" s="1"/>
      <c r="G402" s="240">
        <f>IF(E402=0,"Rate Only",E402*F402)</f>
        <v>0</v>
      </c>
      <c r="H402" s="206"/>
      <c r="I402" s="206"/>
      <c r="J402" s="206"/>
      <c r="K402" s="206"/>
    </row>
    <row r="403" spans="1:11" x14ac:dyDescent="0.25">
      <c r="A403" s="15"/>
      <c r="B403" s="221" t="s">
        <v>594</v>
      </c>
      <c r="C403" s="19" t="s">
        <v>20</v>
      </c>
      <c r="D403" s="20" t="s">
        <v>22</v>
      </c>
      <c r="E403" s="11">
        <f>E402</f>
        <v>20</v>
      </c>
      <c r="F403" s="12"/>
      <c r="G403" s="240">
        <f>IF(E403=0,"Rate Only",E403*F403)</f>
        <v>0</v>
      </c>
      <c r="H403" s="206"/>
      <c r="I403" s="206"/>
      <c r="J403" s="206"/>
      <c r="K403" s="206"/>
    </row>
    <row r="404" spans="1:11" x14ac:dyDescent="0.25">
      <c r="A404" s="15"/>
      <c r="B404" s="17"/>
      <c r="C404" s="19"/>
      <c r="D404" s="20"/>
      <c r="E404" s="22"/>
      <c r="F404" s="12"/>
      <c r="G404" s="240"/>
      <c r="H404" s="206"/>
      <c r="I404" s="206"/>
      <c r="J404" s="206"/>
      <c r="K404" s="206"/>
    </row>
    <row r="405" spans="1:11" x14ac:dyDescent="0.25">
      <c r="A405" s="15" t="s">
        <v>45</v>
      </c>
      <c r="B405" s="17" t="s">
        <v>625</v>
      </c>
      <c r="C405" s="25" t="s">
        <v>18</v>
      </c>
      <c r="D405" s="11" t="s">
        <v>22</v>
      </c>
      <c r="E405" s="340">
        <v>1500</v>
      </c>
      <c r="F405" s="1"/>
      <c r="G405" s="240">
        <f>IF(E405=0,"Rate Only",E405*F405)</f>
        <v>0</v>
      </c>
      <c r="H405" s="206"/>
      <c r="I405" s="206"/>
      <c r="J405" s="206"/>
      <c r="K405" s="206"/>
    </row>
    <row r="406" spans="1:11" x14ac:dyDescent="0.25">
      <c r="A406" s="15"/>
      <c r="B406" s="221" t="s">
        <v>626</v>
      </c>
      <c r="C406" s="19" t="s">
        <v>20</v>
      </c>
      <c r="D406" s="20" t="s">
        <v>22</v>
      </c>
      <c r="E406" s="341">
        <f>E405</f>
        <v>1500</v>
      </c>
      <c r="F406" s="12"/>
      <c r="G406" s="240">
        <f>IF(E406=0,"Rate Only",E406*F406)</f>
        <v>0</v>
      </c>
      <c r="H406" s="206"/>
      <c r="I406" s="206"/>
      <c r="J406" s="206"/>
      <c r="K406" s="206"/>
    </row>
    <row r="407" spans="1:11" x14ac:dyDescent="0.25">
      <c r="A407" s="15"/>
      <c r="B407" s="17"/>
      <c r="C407" s="19"/>
      <c r="D407" s="20"/>
      <c r="E407" s="22"/>
      <c r="F407" s="12"/>
      <c r="G407" s="240"/>
      <c r="H407" s="206"/>
      <c r="I407" s="206"/>
      <c r="J407" s="206"/>
      <c r="K407" s="206"/>
    </row>
    <row r="408" spans="1:11" x14ac:dyDescent="0.25">
      <c r="A408" s="15" t="s">
        <v>46</v>
      </c>
      <c r="B408" s="17" t="s">
        <v>432</v>
      </c>
      <c r="C408" s="19" t="s">
        <v>18</v>
      </c>
      <c r="D408" s="20" t="s">
        <v>19</v>
      </c>
      <c r="E408" s="11">
        <v>18</v>
      </c>
      <c r="F408" s="12"/>
      <c r="G408" s="240">
        <f>IF(E408=0,"Rate Only",E408*F408)</f>
        <v>0</v>
      </c>
      <c r="H408" s="206"/>
      <c r="I408" s="206"/>
      <c r="J408" s="206"/>
      <c r="K408" s="206"/>
    </row>
    <row r="409" spans="1:11" x14ac:dyDescent="0.25">
      <c r="A409" s="15"/>
      <c r="B409" s="17"/>
      <c r="C409" s="19" t="s">
        <v>20</v>
      </c>
      <c r="D409" s="20" t="s">
        <v>19</v>
      </c>
      <c r="E409" s="11">
        <f>E408</f>
        <v>18</v>
      </c>
      <c r="F409" s="12"/>
      <c r="G409" s="240">
        <f>IF(E409=0,"Rate Only",E409*F409)</f>
        <v>0</v>
      </c>
      <c r="H409" s="206"/>
      <c r="I409" s="206"/>
      <c r="J409" s="206"/>
      <c r="K409" s="206"/>
    </row>
    <row r="410" spans="1:11" x14ac:dyDescent="0.25">
      <c r="A410" s="15"/>
      <c r="B410" s="17"/>
      <c r="C410" s="19"/>
      <c r="D410" s="20"/>
      <c r="E410" s="11"/>
      <c r="F410" s="12"/>
      <c r="G410" s="240"/>
      <c r="H410" s="206"/>
      <c r="I410" s="206"/>
      <c r="J410" s="206"/>
      <c r="K410" s="206"/>
    </row>
    <row r="411" spans="1:11" x14ac:dyDescent="0.25">
      <c r="A411" s="15" t="s">
        <v>474</v>
      </c>
      <c r="B411" s="17" t="s">
        <v>112</v>
      </c>
      <c r="C411" s="19" t="s">
        <v>18</v>
      </c>
      <c r="D411" s="20" t="s">
        <v>22</v>
      </c>
      <c r="E411" s="340">
        <v>1550</v>
      </c>
      <c r="F411" s="12"/>
      <c r="G411" s="240">
        <f>IF(E411=0,"Rate Only",E411*F411)</f>
        <v>0</v>
      </c>
      <c r="H411" s="206"/>
      <c r="I411" s="206"/>
      <c r="J411" s="206"/>
      <c r="K411" s="206"/>
    </row>
    <row r="412" spans="1:11" x14ac:dyDescent="0.25">
      <c r="A412" s="15"/>
      <c r="B412" s="17"/>
      <c r="C412" s="19" t="s">
        <v>20</v>
      </c>
      <c r="D412" s="20" t="s">
        <v>22</v>
      </c>
      <c r="E412" s="340">
        <f>E411</f>
        <v>1550</v>
      </c>
      <c r="F412" s="12"/>
      <c r="G412" s="240">
        <f>IF(E412=0,"Rate Only",E412*F412)</f>
        <v>0</v>
      </c>
      <c r="H412" s="206"/>
      <c r="I412" s="206"/>
      <c r="J412" s="206"/>
      <c r="K412" s="206"/>
    </row>
    <row r="413" spans="1:11" x14ac:dyDescent="0.25">
      <c r="A413" s="15"/>
      <c r="B413" s="17"/>
      <c r="C413" s="19"/>
      <c r="D413" s="20"/>
      <c r="E413" s="11"/>
      <c r="F413" s="12"/>
      <c r="G413" s="240"/>
      <c r="H413" s="206"/>
      <c r="I413" s="206"/>
      <c r="J413" s="206"/>
      <c r="K413" s="206"/>
    </row>
    <row r="414" spans="1:11" x14ac:dyDescent="0.25">
      <c r="A414" s="24" t="s">
        <v>475</v>
      </c>
      <c r="B414" s="17" t="s">
        <v>113</v>
      </c>
      <c r="C414" s="19" t="s">
        <v>18</v>
      </c>
      <c r="D414" s="20" t="s">
        <v>22</v>
      </c>
      <c r="E414" s="11">
        <v>18</v>
      </c>
      <c r="F414" s="12"/>
      <c r="G414" s="240">
        <f>IF(E414=0,"Rate Only",E414*F414)</f>
        <v>0</v>
      </c>
      <c r="H414" s="206"/>
      <c r="I414" s="206"/>
      <c r="J414" s="206"/>
      <c r="K414" s="206"/>
    </row>
    <row r="415" spans="1:11" x14ac:dyDescent="0.25">
      <c r="A415" s="15"/>
      <c r="B415" s="17"/>
      <c r="C415" s="19" t="s">
        <v>20</v>
      </c>
      <c r="D415" s="20" t="s">
        <v>22</v>
      </c>
      <c r="E415" s="11">
        <f>E414</f>
        <v>18</v>
      </c>
      <c r="F415" s="12"/>
      <c r="G415" s="240">
        <f>IF(E415=0,"Rate Only",E415*F415)</f>
        <v>0</v>
      </c>
      <c r="H415" s="206"/>
      <c r="I415" s="206"/>
      <c r="J415" s="206"/>
      <c r="K415" s="206"/>
    </row>
    <row r="416" spans="1:11" x14ac:dyDescent="0.25">
      <c r="A416" s="15"/>
      <c r="B416" s="17"/>
      <c r="C416" s="19"/>
      <c r="D416" s="20"/>
      <c r="E416" s="21"/>
      <c r="F416" s="12"/>
      <c r="G416" s="255"/>
      <c r="H416" s="206"/>
      <c r="I416" s="206"/>
      <c r="J416" s="206"/>
      <c r="K416" s="206"/>
    </row>
    <row r="417" spans="1:11" x14ac:dyDescent="0.25">
      <c r="A417" s="24" t="s">
        <v>595</v>
      </c>
      <c r="B417" s="17" t="s">
        <v>761</v>
      </c>
      <c r="C417" s="19" t="s">
        <v>18</v>
      </c>
      <c r="D417" s="20" t="s">
        <v>231</v>
      </c>
      <c r="E417" s="11">
        <f>2200/20</f>
        <v>110</v>
      </c>
      <c r="F417" s="333"/>
      <c r="G417" s="240">
        <f>IF(E417=0,"Rate Only",E417*F417)</f>
        <v>0</v>
      </c>
      <c r="H417" s="206"/>
      <c r="I417" s="206"/>
      <c r="J417" s="206"/>
      <c r="K417" s="206"/>
    </row>
    <row r="418" spans="1:11" x14ac:dyDescent="0.25">
      <c r="A418" s="15"/>
      <c r="B418" s="17"/>
      <c r="C418" s="19" t="s">
        <v>20</v>
      </c>
      <c r="D418" s="20" t="s">
        <v>231</v>
      </c>
      <c r="E418" s="11">
        <f>E417</f>
        <v>110</v>
      </c>
      <c r="F418" s="333"/>
      <c r="G418" s="240">
        <f>IF(E418=0,"Rate Only",E418*F418)</f>
        <v>0</v>
      </c>
      <c r="H418" s="206"/>
      <c r="I418" s="206"/>
      <c r="J418" s="206"/>
      <c r="K418" s="206"/>
    </row>
    <row r="419" spans="1:11" x14ac:dyDescent="0.25">
      <c r="A419" s="15"/>
      <c r="B419" s="17"/>
      <c r="C419" s="19"/>
      <c r="D419" s="20"/>
      <c r="E419" s="21"/>
      <c r="F419" s="12"/>
      <c r="G419" s="255"/>
      <c r="H419" s="206"/>
      <c r="I419" s="206"/>
      <c r="J419" s="206"/>
      <c r="K419" s="206"/>
    </row>
    <row r="420" spans="1:11" x14ac:dyDescent="0.25">
      <c r="A420" s="24" t="s">
        <v>595</v>
      </c>
      <c r="B420" s="17" t="s">
        <v>596</v>
      </c>
      <c r="C420" s="25" t="s">
        <v>18</v>
      </c>
      <c r="D420" s="11" t="s">
        <v>22</v>
      </c>
      <c r="E420" s="11">
        <v>1</v>
      </c>
      <c r="F420" s="1"/>
      <c r="G420" s="240">
        <f>IF(E420=0,"Rate Only",E420*F420)</f>
        <v>0</v>
      </c>
      <c r="H420" s="206"/>
      <c r="I420" s="206"/>
      <c r="J420" s="206"/>
      <c r="K420" s="206"/>
    </row>
    <row r="421" spans="1:11" x14ac:dyDescent="0.25">
      <c r="A421" s="15"/>
      <c r="B421" s="221" t="s">
        <v>599</v>
      </c>
      <c r="C421" s="19" t="s">
        <v>20</v>
      </c>
      <c r="D421" s="20" t="s">
        <v>22</v>
      </c>
      <c r="E421" s="11">
        <v>1</v>
      </c>
      <c r="F421" s="12"/>
      <c r="G421" s="240">
        <f>IF(E421=0,"Rate Only",E421*F421)</f>
        <v>0</v>
      </c>
      <c r="H421" s="206"/>
      <c r="I421" s="206"/>
      <c r="J421" s="206"/>
      <c r="K421" s="206"/>
    </row>
    <row r="422" spans="1:11" x14ac:dyDescent="0.25">
      <c r="A422" s="15"/>
      <c r="B422" s="100" t="s">
        <v>770</v>
      </c>
      <c r="C422" s="19"/>
      <c r="D422" s="20"/>
      <c r="E422" s="21"/>
      <c r="F422" s="12"/>
      <c r="G422" s="255"/>
      <c r="H422" s="206"/>
      <c r="I422" s="206"/>
      <c r="J422" s="206"/>
      <c r="K422" s="206"/>
    </row>
    <row r="423" spans="1:11" x14ac:dyDescent="0.25">
      <c r="A423" s="15"/>
      <c r="B423" s="222" t="s">
        <v>598</v>
      </c>
      <c r="C423" s="19"/>
      <c r="D423" s="20"/>
      <c r="E423" s="21"/>
      <c r="F423" s="12"/>
      <c r="G423" s="255"/>
      <c r="H423" s="206"/>
      <c r="I423" s="206"/>
      <c r="J423" s="206"/>
      <c r="K423" s="206"/>
    </row>
    <row r="424" spans="1:11" x14ac:dyDescent="0.25">
      <c r="A424" s="15"/>
      <c r="B424" s="222" t="s">
        <v>600</v>
      </c>
      <c r="C424" s="19"/>
      <c r="D424" s="20"/>
      <c r="E424" s="21"/>
      <c r="F424" s="12"/>
      <c r="G424" s="255"/>
      <c r="H424" s="206"/>
      <c r="I424" s="206"/>
      <c r="J424" s="206"/>
      <c r="K424" s="206"/>
    </row>
    <row r="425" spans="1:11" x14ac:dyDescent="0.25">
      <c r="A425" s="15"/>
      <c r="B425" s="222" t="s">
        <v>601</v>
      </c>
      <c r="C425" s="19"/>
      <c r="D425" s="20"/>
      <c r="E425" s="21"/>
      <c r="F425" s="12"/>
      <c r="G425" s="255"/>
      <c r="H425" s="206"/>
      <c r="I425" s="206"/>
      <c r="J425" s="206"/>
      <c r="K425" s="206"/>
    </row>
    <row r="426" spans="1:11" x14ac:dyDescent="0.25">
      <c r="A426" s="15"/>
      <c r="B426" s="222" t="s">
        <v>602</v>
      </c>
      <c r="C426" s="19"/>
      <c r="D426" s="20"/>
      <c r="E426" s="21"/>
      <c r="F426" s="12"/>
      <c r="G426" s="255"/>
      <c r="H426" s="206"/>
      <c r="I426" s="206"/>
      <c r="J426" s="206"/>
      <c r="K426" s="206"/>
    </row>
    <row r="427" spans="1:11" x14ac:dyDescent="0.25">
      <c r="A427" s="15"/>
      <c r="B427" s="222" t="s">
        <v>605</v>
      </c>
      <c r="C427" s="19"/>
      <c r="D427" s="20"/>
      <c r="E427" s="21"/>
      <c r="F427" s="12"/>
      <c r="G427" s="255"/>
      <c r="H427" s="206"/>
      <c r="I427" s="206"/>
      <c r="J427" s="206"/>
      <c r="K427" s="206"/>
    </row>
    <row r="428" spans="1:11" x14ac:dyDescent="0.25">
      <c r="A428" s="15"/>
      <c r="B428" s="17"/>
      <c r="C428" s="19"/>
      <c r="D428" s="20"/>
      <c r="E428" s="21"/>
      <c r="F428" s="12"/>
      <c r="G428" s="255"/>
      <c r="H428" s="206"/>
      <c r="I428" s="206"/>
      <c r="J428" s="206"/>
      <c r="K428" s="206"/>
    </row>
    <row r="429" spans="1:11" x14ac:dyDescent="0.25">
      <c r="A429" s="24" t="s">
        <v>603</v>
      </c>
      <c r="B429" s="17" t="s">
        <v>604</v>
      </c>
      <c r="C429" s="25" t="s">
        <v>18</v>
      </c>
      <c r="D429" s="11" t="s">
        <v>22</v>
      </c>
      <c r="E429" s="11">
        <v>1</v>
      </c>
      <c r="F429" s="1"/>
      <c r="G429" s="240">
        <f>IF(E429=0,"Rate Only",E429*F429)</f>
        <v>0</v>
      </c>
      <c r="H429" s="206"/>
      <c r="I429" s="206"/>
      <c r="J429" s="206"/>
      <c r="K429" s="206"/>
    </row>
    <row r="430" spans="1:11" x14ac:dyDescent="0.25">
      <c r="A430" s="15"/>
      <c r="B430" s="221" t="s">
        <v>599</v>
      </c>
      <c r="C430" s="19" t="s">
        <v>20</v>
      </c>
      <c r="D430" s="20" t="s">
        <v>22</v>
      </c>
      <c r="E430" s="11">
        <v>1</v>
      </c>
      <c r="F430" s="12"/>
      <c r="G430" s="240">
        <f>IF(E430=0,"Rate Only",E430*F430)</f>
        <v>0</v>
      </c>
      <c r="H430" s="206"/>
      <c r="I430" s="206"/>
      <c r="J430" s="206"/>
      <c r="K430" s="206"/>
    </row>
    <row r="431" spans="1:11" x14ac:dyDescent="0.25">
      <c r="A431" s="15"/>
      <c r="B431" s="100" t="s">
        <v>770</v>
      </c>
      <c r="C431" s="19"/>
      <c r="D431" s="20"/>
      <c r="E431" s="21"/>
      <c r="F431" s="12"/>
      <c r="G431" s="255"/>
      <c r="H431" s="206"/>
      <c r="I431" s="206"/>
      <c r="J431" s="206"/>
      <c r="K431" s="206"/>
    </row>
    <row r="432" spans="1:11" x14ac:dyDescent="0.25">
      <c r="A432" s="15"/>
      <c r="B432" s="222" t="s">
        <v>610</v>
      </c>
      <c r="C432" s="19"/>
      <c r="D432" s="20"/>
      <c r="E432" s="21"/>
      <c r="F432" s="12"/>
      <c r="G432" s="255"/>
      <c r="H432" s="206"/>
      <c r="I432" s="206"/>
      <c r="J432" s="206"/>
      <c r="K432" s="206"/>
    </row>
    <row r="433" spans="1:11" x14ac:dyDescent="0.25">
      <c r="A433" s="15"/>
      <c r="B433" s="222" t="s">
        <v>606</v>
      </c>
      <c r="C433" s="19"/>
      <c r="D433" s="20"/>
      <c r="E433" s="21"/>
      <c r="F433" s="12"/>
      <c r="G433" s="255"/>
      <c r="H433" s="206"/>
      <c r="I433" s="206"/>
      <c r="J433" s="206"/>
      <c r="K433" s="206"/>
    </row>
    <row r="434" spans="1:11" x14ac:dyDescent="0.25">
      <c r="A434" s="15"/>
      <c r="B434" s="222" t="s">
        <v>607</v>
      </c>
      <c r="C434" s="19"/>
      <c r="D434" s="20"/>
      <c r="E434" s="21"/>
      <c r="F434" s="12"/>
      <c r="G434" s="255"/>
      <c r="H434" s="206"/>
      <c r="I434" s="206"/>
      <c r="J434" s="206"/>
      <c r="K434" s="206"/>
    </row>
    <row r="435" spans="1:11" x14ac:dyDescent="0.25">
      <c r="A435" s="15"/>
      <c r="B435" s="222"/>
      <c r="C435" s="19"/>
      <c r="D435" s="20"/>
      <c r="E435" s="21"/>
      <c r="F435" s="12"/>
      <c r="G435" s="255"/>
      <c r="H435" s="206"/>
      <c r="I435" s="206"/>
      <c r="J435" s="206"/>
      <c r="K435" s="206"/>
    </row>
    <row r="436" spans="1:11" x14ac:dyDescent="0.25">
      <c r="A436" s="24" t="s">
        <v>608</v>
      </c>
      <c r="B436" s="17" t="s">
        <v>609</v>
      </c>
      <c r="C436" s="25" t="s">
        <v>18</v>
      </c>
      <c r="D436" s="11" t="s">
        <v>22</v>
      </c>
      <c r="E436" s="11">
        <v>1</v>
      </c>
      <c r="F436" s="1"/>
      <c r="G436" s="240">
        <f>IF(E436=0,"Rate Only",E436*F436)</f>
        <v>0</v>
      </c>
      <c r="H436" s="206"/>
      <c r="I436" s="206"/>
      <c r="J436" s="206"/>
      <c r="K436" s="206"/>
    </row>
    <row r="437" spans="1:11" x14ac:dyDescent="0.25">
      <c r="A437" s="15"/>
      <c r="B437" s="221" t="s">
        <v>599</v>
      </c>
      <c r="C437" s="19" t="s">
        <v>20</v>
      </c>
      <c r="D437" s="20" t="s">
        <v>22</v>
      </c>
      <c r="E437" s="11">
        <v>1</v>
      </c>
      <c r="F437" s="12"/>
      <c r="G437" s="240">
        <f>IF(E437=0,"Rate Only",E437*F437)</f>
        <v>0</v>
      </c>
      <c r="H437" s="206"/>
      <c r="I437" s="206"/>
      <c r="J437" s="206"/>
      <c r="K437" s="206"/>
    </row>
    <row r="438" spans="1:11" x14ac:dyDescent="0.25">
      <c r="A438" s="15"/>
      <c r="B438" s="100" t="s">
        <v>770</v>
      </c>
      <c r="C438" s="19"/>
      <c r="D438" s="20"/>
      <c r="E438" s="21"/>
      <c r="F438" s="12"/>
      <c r="G438" s="255"/>
      <c r="H438" s="206"/>
      <c r="I438" s="206"/>
      <c r="J438" s="206"/>
      <c r="K438" s="206"/>
    </row>
    <row r="439" spans="1:11" x14ac:dyDescent="0.25">
      <c r="A439" s="15"/>
      <c r="B439" s="222" t="s">
        <v>611</v>
      </c>
      <c r="C439" s="19"/>
      <c r="D439" s="20"/>
      <c r="E439" s="21"/>
      <c r="F439" s="12"/>
      <c r="G439" s="255"/>
      <c r="H439" s="206"/>
      <c r="I439" s="206"/>
      <c r="J439" s="206"/>
      <c r="K439" s="206"/>
    </row>
    <row r="440" spans="1:11" x14ac:dyDescent="0.25">
      <c r="A440" s="15"/>
      <c r="B440" s="222" t="s">
        <v>612</v>
      </c>
      <c r="C440" s="19"/>
      <c r="D440" s="20"/>
      <c r="E440" s="21"/>
      <c r="F440" s="12"/>
      <c r="G440" s="255"/>
      <c r="H440" s="206"/>
      <c r="I440" s="206"/>
      <c r="J440" s="206"/>
      <c r="K440" s="206"/>
    </row>
    <row r="441" spans="1:11" x14ac:dyDescent="0.25">
      <c r="A441" s="15"/>
      <c r="B441" s="222" t="s">
        <v>613</v>
      </c>
      <c r="C441" s="19"/>
      <c r="D441" s="20"/>
      <c r="E441" s="21"/>
      <c r="F441" s="12"/>
      <c r="G441" s="255"/>
      <c r="H441" s="206"/>
      <c r="I441" s="206"/>
      <c r="J441" s="206"/>
      <c r="K441" s="206"/>
    </row>
    <row r="442" spans="1:11" x14ac:dyDescent="0.25">
      <c r="A442" s="15"/>
      <c r="B442" s="222" t="s">
        <v>614</v>
      </c>
      <c r="C442" s="19"/>
      <c r="D442" s="20"/>
      <c r="E442" s="21"/>
      <c r="F442" s="12"/>
      <c r="G442" s="255"/>
      <c r="H442" s="206"/>
      <c r="I442" s="206"/>
      <c r="J442" s="206"/>
      <c r="K442" s="206"/>
    </row>
    <row r="443" spans="1:11" x14ac:dyDescent="0.25">
      <c r="A443" s="15"/>
      <c r="B443" s="17"/>
      <c r="C443" s="19"/>
      <c r="D443" s="20"/>
      <c r="E443" s="21"/>
      <c r="F443" s="12"/>
      <c r="G443" s="255"/>
      <c r="H443" s="206"/>
      <c r="I443" s="206"/>
      <c r="J443" s="206"/>
      <c r="K443" s="206"/>
    </row>
    <row r="444" spans="1:11" x14ac:dyDescent="0.25">
      <c r="A444" s="24" t="s">
        <v>619</v>
      </c>
      <c r="B444" s="17" t="s">
        <v>615</v>
      </c>
      <c r="C444" s="25" t="s">
        <v>18</v>
      </c>
      <c r="D444" s="11" t="s">
        <v>22</v>
      </c>
      <c r="E444" s="11">
        <v>1</v>
      </c>
      <c r="F444" s="1"/>
      <c r="G444" s="240">
        <f>IF(E444=0,"Rate Only",E444*F444)</f>
        <v>0</v>
      </c>
      <c r="H444" s="206"/>
      <c r="I444" s="206"/>
      <c r="J444" s="206"/>
      <c r="K444" s="206"/>
    </row>
    <row r="445" spans="1:11" x14ac:dyDescent="0.25">
      <c r="A445" s="15"/>
      <c r="B445" s="221" t="s">
        <v>599</v>
      </c>
      <c r="C445" s="19" t="s">
        <v>20</v>
      </c>
      <c r="D445" s="20" t="s">
        <v>22</v>
      </c>
      <c r="E445" s="11">
        <v>1</v>
      </c>
      <c r="F445" s="12"/>
      <c r="G445" s="240">
        <f>IF(E445=0,"Rate Only",E445*F445)</f>
        <v>0</v>
      </c>
      <c r="H445" s="206"/>
      <c r="I445" s="206"/>
      <c r="J445" s="206"/>
      <c r="K445" s="206"/>
    </row>
    <row r="446" spans="1:11" x14ac:dyDescent="0.25">
      <c r="A446" s="15"/>
      <c r="B446" s="100" t="s">
        <v>770</v>
      </c>
      <c r="C446" s="19"/>
      <c r="D446" s="20"/>
      <c r="E446" s="21"/>
      <c r="F446" s="12"/>
      <c r="G446" s="255"/>
      <c r="H446" s="206"/>
      <c r="I446" s="206"/>
      <c r="J446" s="206"/>
      <c r="K446" s="206"/>
    </row>
    <row r="447" spans="1:11" x14ac:dyDescent="0.25">
      <c r="A447" s="15"/>
      <c r="B447" s="222" t="s">
        <v>611</v>
      </c>
      <c r="C447" s="19"/>
      <c r="D447" s="20"/>
      <c r="E447" s="21"/>
      <c r="F447" s="12"/>
      <c r="G447" s="255"/>
      <c r="H447" s="206"/>
      <c r="I447" s="206"/>
      <c r="J447" s="206"/>
      <c r="K447" s="206"/>
    </row>
    <row r="448" spans="1:11" x14ac:dyDescent="0.25">
      <c r="A448" s="15"/>
      <c r="B448" s="222" t="s">
        <v>616</v>
      </c>
      <c r="C448" s="19"/>
      <c r="D448" s="20"/>
      <c r="E448" s="21"/>
      <c r="F448" s="12"/>
      <c r="G448" s="255"/>
      <c r="H448" s="206"/>
      <c r="I448" s="206"/>
      <c r="J448" s="206"/>
      <c r="K448" s="206"/>
    </row>
    <row r="449" spans="1:11" x14ac:dyDescent="0.25">
      <c r="A449" s="15"/>
      <c r="B449" s="222" t="s">
        <v>623</v>
      </c>
      <c r="C449" s="19"/>
      <c r="D449" s="20"/>
      <c r="E449" s="21"/>
      <c r="F449" s="12"/>
      <c r="G449" s="255"/>
      <c r="H449" s="206"/>
      <c r="I449" s="206"/>
      <c r="J449" s="206"/>
      <c r="K449" s="206"/>
    </row>
    <row r="450" spans="1:11" x14ac:dyDescent="0.25">
      <c r="A450" s="15"/>
      <c r="B450" s="222" t="s">
        <v>617</v>
      </c>
      <c r="C450" s="19"/>
      <c r="D450" s="20"/>
      <c r="E450" s="21"/>
      <c r="F450" s="12"/>
      <c r="G450" s="255"/>
      <c r="H450" s="206"/>
      <c r="I450" s="206"/>
      <c r="J450" s="206"/>
      <c r="K450" s="206"/>
    </row>
    <row r="451" spans="1:11" x14ac:dyDescent="0.25">
      <c r="A451" s="15"/>
      <c r="B451" s="222" t="s">
        <v>618</v>
      </c>
      <c r="C451" s="19"/>
      <c r="D451" s="20"/>
      <c r="E451" s="21"/>
      <c r="F451" s="12"/>
      <c r="G451" s="255"/>
      <c r="H451" s="206"/>
      <c r="I451" s="206"/>
      <c r="J451" s="206"/>
      <c r="K451" s="206"/>
    </row>
    <row r="452" spans="1:11" x14ac:dyDescent="0.25">
      <c r="A452" s="15"/>
      <c r="B452" s="17"/>
      <c r="C452" s="19"/>
      <c r="D452" s="20"/>
      <c r="E452" s="21"/>
      <c r="F452" s="12"/>
      <c r="G452" s="255"/>
      <c r="H452" s="206"/>
      <c r="I452" s="206"/>
      <c r="J452" s="206"/>
      <c r="K452" s="206"/>
    </row>
    <row r="453" spans="1:11" x14ac:dyDescent="0.25">
      <c r="A453" s="24" t="s">
        <v>620</v>
      </c>
      <c r="B453" s="17" t="s">
        <v>621</v>
      </c>
      <c r="C453" s="25" t="s">
        <v>18</v>
      </c>
      <c r="D453" s="11" t="s">
        <v>22</v>
      </c>
      <c r="E453" s="11">
        <v>1</v>
      </c>
      <c r="F453" s="1"/>
      <c r="G453" s="240">
        <f>IF(E453=0,"Rate Only",E453*F453)</f>
        <v>0</v>
      </c>
      <c r="H453" s="206"/>
      <c r="I453" s="206"/>
      <c r="J453" s="206"/>
      <c r="K453" s="206"/>
    </row>
    <row r="454" spans="1:11" x14ac:dyDescent="0.25">
      <c r="A454" s="15"/>
      <c r="B454" s="100" t="s">
        <v>770</v>
      </c>
      <c r="C454" s="19" t="s">
        <v>20</v>
      </c>
      <c r="D454" s="20" t="s">
        <v>22</v>
      </c>
      <c r="E454" s="11">
        <v>1</v>
      </c>
      <c r="F454" s="12"/>
      <c r="G454" s="240">
        <f>IF(E454=0,"Rate Only",E454*F454)</f>
        <v>0</v>
      </c>
      <c r="H454" s="206"/>
      <c r="I454" s="206"/>
      <c r="J454" s="206"/>
      <c r="K454" s="206"/>
    </row>
    <row r="455" spans="1:11" x14ac:dyDescent="0.25">
      <c r="A455" s="15"/>
      <c r="B455" s="221" t="s">
        <v>597</v>
      </c>
      <c r="C455" s="19"/>
      <c r="D455" s="20"/>
      <c r="E455" s="21"/>
      <c r="F455" s="12"/>
      <c r="G455" s="255"/>
      <c r="H455" s="206"/>
      <c r="I455" s="206"/>
      <c r="J455" s="206"/>
      <c r="K455" s="206"/>
    </row>
    <row r="456" spans="1:11" x14ac:dyDescent="0.25">
      <c r="A456" s="15"/>
      <c r="B456" s="222" t="s">
        <v>610</v>
      </c>
      <c r="C456" s="19"/>
      <c r="D456" s="20"/>
      <c r="E456" s="21"/>
      <c r="F456" s="12"/>
      <c r="G456" s="255"/>
      <c r="H456" s="206"/>
      <c r="I456" s="206"/>
      <c r="J456" s="206"/>
      <c r="K456" s="206"/>
    </row>
    <row r="457" spans="1:11" x14ac:dyDescent="0.25">
      <c r="A457" s="15"/>
      <c r="B457" s="222" t="s">
        <v>624</v>
      </c>
      <c r="C457" s="19"/>
      <c r="D457" s="20"/>
      <c r="E457" s="21"/>
      <c r="F457" s="12"/>
      <c r="G457" s="255"/>
      <c r="H457" s="206"/>
      <c r="I457" s="206"/>
      <c r="J457" s="206"/>
      <c r="K457" s="206"/>
    </row>
    <row r="458" spans="1:11" x14ac:dyDescent="0.25">
      <c r="A458" s="15"/>
      <c r="B458" s="222" t="s">
        <v>622</v>
      </c>
      <c r="C458" s="19"/>
      <c r="D458" s="20"/>
      <c r="E458" s="21"/>
      <c r="F458" s="12"/>
      <c r="G458" s="255"/>
      <c r="H458" s="206"/>
      <c r="I458" s="206"/>
      <c r="J458" s="206"/>
      <c r="K458" s="206"/>
    </row>
    <row r="459" spans="1:11" x14ac:dyDescent="0.25">
      <c r="A459" s="15"/>
      <c r="B459" s="17"/>
      <c r="C459" s="19"/>
      <c r="D459" s="20"/>
      <c r="E459" s="21"/>
      <c r="F459" s="12"/>
      <c r="G459" s="255"/>
      <c r="H459" s="206"/>
      <c r="I459" s="206"/>
      <c r="J459" s="206"/>
      <c r="K459" s="206"/>
    </row>
    <row r="460" spans="1:11" x14ac:dyDescent="0.25">
      <c r="A460" s="24" t="s">
        <v>140</v>
      </c>
      <c r="B460" s="5" t="s">
        <v>52</v>
      </c>
      <c r="C460" s="3"/>
      <c r="D460" s="4"/>
      <c r="E460" s="11"/>
      <c r="F460" s="12"/>
      <c r="G460" s="255"/>
      <c r="H460" s="206"/>
      <c r="I460" s="206"/>
      <c r="J460" s="206"/>
      <c r="K460" s="206"/>
    </row>
    <row r="461" spans="1:11" x14ac:dyDescent="0.25">
      <c r="A461" s="24"/>
      <c r="B461" s="7"/>
      <c r="C461" s="3"/>
      <c r="D461" s="4"/>
      <c r="E461" s="11"/>
      <c r="F461" s="12"/>
      <c r="G461" s="255"/>
      <c r="H461" s="206"/>
      <c r="I461" s="206"/>
      <c r="J461" s="206"/>
      <c r="K461" s="206"/>
    </row>
    <row r="462" spans="1:11" x14ac:dyDescent="0.25">
      <c r="A462" s="24" t="s">
        <v>53</v>
      </c>
      <c r="B462" s="14" t="s">
        <v>47</v>
      </c>
      <c r="C462" s="3" t="s">
        <v>8</v>
      </c>
      <c r="D462" s="4" t="s">
        <v>48</v>
      </c>
      <c r="E462" s="11">
        <v>1</v>
      </c>
      <c r="F462" s="12"/>
      <c r="G462" s="240">
        <f>IF(E462=0,"Rate Only",E462*F462)</f>
        <v>0</v>
      </c>
      <c r="H462" s="206"/>
      <c r="I462" s="206"/>
      <c r="J462" s="206"/>
      <c r="K462" s="206"/>
    </row>
    <row r="463" spans="1:11" x14ac:dyDescent="0.25">
      <c r="A463" s="24"/>
      <c r="B463" s="14"/>
      <c r="C463" s="3"/>
      <c r="D463" s="4"/>
      <c r="E463" s="11"/>
      <c r="F463" s="12"/>
      <c r="G463" s="240"/>
      <c r="H463" s="206"/>
      <c r="I463" s="206"/>
      <c r="J463" s="206"/>
      <c r="K463" s="206"/>
    </row>
    <row r="464" spans="1:11" x14ac:dyDescent="0.25">
      <c r="A464" s="24" t="s">
        <v>54</v>
      </c>
      <c r="B464" s="14" t="s">
        <v>49</v>
      </c>
      <c r="C464" s="3" t="s">
        <v>18</v>
      </c>
      <c r="D464" s="4" t="s">
        <v>19</v>
      </c>
      <c r="E464" s="11">
        <v>0</v>
      </c>
      <c r="F464" s="12"/>
      <c r="G464" s="240" t="str">
        <f>IF(E464=0,"Rate Only",E464*F464)</f>
        <v>Rate Only</v>
      </c>
      <c r="H464" s="206"/>
      <c r="I464" s="206"/>
      <c r="J464" s="206"/>
      <c r="K464" s="206"/>
    </row>
    <row r="465" spans="1:11" x14ac:dyDescent="0.25">
      <c r="A465" s="24"/>
      <c r="B465" s="14"/>
      <c r="C465" s="3" t="s">
        <v>20</v>
      </c>
      <c r="D465" s="4" t="s">
        <v>19</v>
      </c>
      <c r="E465" s="11">
        <f>E464</f>
        <v>0</v>
      </c>
      <c r="F465" s="12"/>
      <c r="G465" s="240" t="str">
        <f>IF(E465=0,"Rate Only",E465*F465)</f>
        <v>Rate Only</v>
      </c>
      <c r="H465" s="206"/>
      <c r="I465" s="206"/>
      <c r="J465" s="206"/>
      <c r="K465" s="206"/>
    </row>
    <row r="466" spans="1:11" x14ac:dyDescent="0.25">
      <c r="A466" s="24"/>
      <c r="B466" s="14"/>
      <c r="C466" s="3"/>
      <c r="D466" s="4"/>
      <c r="E466" s="11"/>
      <c r="F466" s="12"/>
      <c r="G466" s="240"/>
      <c r="H466" s="206"/>
      <c r="I466" s="206"/>
      <c r="J466" s="206"/>
      <c r="K466" s="206"/>
    </row>
    <row r="467" spans="1:11" x14ac:dyDescent="0.25">
      <c r="A467" s="24" t="s">
        <v>55</v>
      </c>
      <c r="B467" s="14" t="s">
        <v>50</v>
      </c>
      <c r="C467" s="3" t="s">
        <v>18</v>
      </c>
      <c r="D467" s="4" t="s">
        <v>19</v>
      </c>
      <c r="E467" s="11">
        <v>0</v>
      </c>
      <c r="F467" s="12"/>
      <c r="G467" s="240" t="str">
        <f>IF(E467=0,"Rate Only",E467*F467)</f>
        <v>Rate Only</v>
      </c>
      <c r="H467" s="206"/>
      <c r="I467" s="206"/>
      <c r="J467" s="206"/>
      <c r="K467" s="206"/>
    </row>
    <row r="468" spans="1:11" x14ac:dyDescent="0.25">
      <c r="A468" s="24"/>
      <c r="B468" s="14"/>
      <c r="C468" s="3" t="s">
        <v>20</v>
      </c>
      <c r="D468" s="4" t="s">
        <v>19</v>
      </c>
      <c r="E468" s="11">
        <f>E467</f>
        <v>0</v>
      </c>
      <c r="F468" s="12"/>
      <c r="G468" s="240" t="str">
        <f>IF(E468=0,"Rate Only",E468*F468)</f>
        <v>Rate Only</v>
      </c>
      <c r="H468" s="206"/>
      <c r="I468" s="206"/>
      <c r="J468" s="206"/>
      <c r="K468" s="206"/>
    </row>
    <row r="469" spans="1:11" x14ac:dyDescent="0.25">
      <c r="A469" s="24"/>
      <c r="B469" s="14"/>
      <c r="C469" s="3"/>
      <c r="D469" s="4"/>
      <c r="E469" s="11"/>
      <c r="F469" s="12"/>
      <c r="G469" s="240"/>
      <c r="H469" s="206"/>
      <c r="I469" s="206"/>
      <c r="J469" s="206"/>
      <c r="K469" s="206"/>
    </row>
    <row r="470" spans="1:11" x14ac:dyDescent="0.25">
      <c r="A470" s="24" t="s">
        <v>56</v>
      </c>
      <c r="B470" s="14" t="s">
        <v>51</v>
      </c>
      <c r="C470" s="3" t="s">
        <v>18</v>
      </c>
      <c r="D470" s="4" t="s">
        <v>19</v>
      </c>
      <c r="E470" s="11">
        <v>1</v>
      </c>
      <c r="F470" s="12"/>
      <c r="G470" s="240">
        <f>IF(E470=0,"Rate Only",E470*F470)</f>
        <v>0</v>
      </c>
      <c r="H470" s="206"/>
      <c r="I470" s="206"/>
      <c r="J470" s="206"/>
      <c r="K470" s="206"/>
    </row>
    <row r="471" spans="1:11" x14ac:dyDescent="0.25">
      <c r="A471" s="24"/>
      <c r="B471" s="14"/>
      <c r="C471" s="3" t="s">
        <v>20</v>
      </c>
      <c r="D471" s="4" t="s">
        <v>19</v>
      </c>
      <c r="E471" s="11">
        <v>1</v>
      </c>
      <c r="F471" s="12"/>
      <c r="G471" s="240">
        <f>IF(E471=0,"Rate Only",E471*F471)</f>
        <v>0</v>
      </c>
      <c r="H471" s="206"/>
      <c r="I471" s="206"/>
      <c r="J471" s="206"/>
      <c r="K471" s="206"/>
    </row>
    <row r="472" spans="1:11" x14ac:dyDescent="0.25">
      <c r="A472" s="24"/>
      <c r="B472" s="14"/>
      <c r="C472" s="3"/>
      <c r="D472" s="4"/>
      <c r="E472" s="11"/>
      <c r="F472" s="12"/>
      <c r="G472" s="240"/>
      <c r="H472" s="206"/>
      <c r="I472" s="206"/>
      <c r="J472" s="206"/>
      <c r="K472" s="206"/>
    </row>
    <row r="473" spans="1:11" ht="15.75" thickBot="1" x14ac:dyDescent="0.3">
      <c r="A473" s="187"/>
      <c r="B473" s="121"/>
      <c r="C473" s="122"/>
      <c r="D473" s="123"/>
      <c r="E473" s="127"/>
      <c r="F473" s="128"/>
      <c r="G473" s="303"/>
      <c r="H473" s="207"/>
      <c r="I473" s="207"/>
      <c r="J473" s="207"/>
      <c r="K473" s="207"/>
    </row>
    <row r="474" spans="1:11" ht="15.75" thickBot="1" x14ac:dyDescent="0.3">
      <c r="A474" s="143"/>
      <c r="B474" s="149" t="s">
        <v>107</v>
      </c>
      <c r="C474" s="145"/>
      <c r="D474" s="146"/>
      <c r="E474" s="147"/>
      <c r="F474" s="148"/>
      <c r="G474" s="305">
        <f>SUM(G388:G473)</f>
        <v>0</v>
      </c>
      <c r="H474" s="208"/>
      <c r="I474" s="208"/>
      <c r="J474" s="208"/>
      <c r="K474" s="208"/>
    </row>
    <row r="475" spans="1:11" x14ac:dyDescent="0.25">
      <c r="A475" s="188"/>
      <c r="B475" s="108"/>
      <c r="C475" s="109"/>
      <c r="D475" s="110"/>
      <c r="E475" s="135"/>
      <c r="F475" s="137"/>
      <c r="G475" s="304"/>
      <c r="H475" s="205"/>
      <c r="I475" s="205"/>
      <c r="J475" s="205"/>
      <c r="K475" s="205"/>
    </row>
    <row r="476" spans="1:11" x14ac:dyDescent="0.25">
      <c r="A476" s="184"/>
      <c r="B476" s="121"/>
      <c r="C476" s="122"/>
      <c r="D476" s="123"/>
      <c r="E476" s="124"/>
      <c r="F476" s="125"/>
      <c r="G476" s="299"/>
      <c r="H476" s="207"/>
      <c r="I476" s="207"/>
      <c r="J476" s="207"/>
      <c r="K476" s="207"/>
    </row>
    <row r="477" spans="1:11" ht="15.75" x14ac:dyDescent="0.25">
      <c r="A477" s="2"/>
      <c r="B477" s="50" t="s">
        <v>86</v>
      </c>
      <c r="C477" s="3"/>
      <c r="D477" s="4"/>
      <c r="E477" s="4"/>
      <c r="F477" s="12"/>
      <c r="G477" s="240"/>
      <c r="H477" s="206"/>
      <c r="I477" s="206"/>
      <c r="J477" s="206"/>
      <c r="K477" s="206"/>
    </row>
    <row r="478" spans="1:11" x14ac:dyDescent="0.25">
      <c r="A478" s="2"/>
      <c r="B478" s="7"/>
      <c r="C478" s="3"/>
      <c r="D478" s="4"/>
      <c r="E478" s="4"/>
      <c r="F478" s="12"/>
      <c r="G478" s="240"/>
      <c r="H478" s="206"/>
      <c r="I478" s="206"/>
      <c r="J478" s="206"/>
      <c r="K478" s="206"/>
    </row>
    <row r="479" spans="1:11" x14ac:dyDescent="0.25">
      <c r="A479" s="2"/>
      <c r="B479" s="6" t="str">
        <f>B8</f>
        <v>BILL NO. 1</v>
      </c>
      <c r="C479" s="3"/>
      <c r="D479" s="4"/>
      <c r="E479" s="4"/>
      <c r="F479" s="12"/>
      <c r="G479" s="240"/>
      <c r="H479" s="206"/>
      <c r="I479" s="206"/>
      <c r="J479" s="206"/>
      <c r="K479" s="206"/>
    </row>
    <row r="480" spans="1:11" ht="30" customHeight="1" x14ac:dyDescent="0.25">
      <c r="A480" s="2"/>
      <c r="B480" s="17" t="str">
        <f>B9</f>
        <v>PRELIMINARIES AND GENERAL</v>
      </c>
      <c r="C480" s="3"/>
      <c r="D480" s="4"/>
      <c r="E480" s="4"/>
      <c r="F480" s="12"/>
      <c r="G480" s="335">
        <f ca="1">G52</f>
        <v>0</v>
      </c>
      <c r="H480" s="206"/>
      <c r="I480" s="206"/>
      <c r="J480" s="206"/>
      <c r="K480" s="206"/>
    </row>
    <row r="481" spans="1:69" x14ac:dyDescent="0.25">
      <c r="A481" s="2"/>
      <c r="B481" s="7"/>
      <c r="C481" s="3"/>
      <c r="D481" s="4"/>
      <c r="E481" s="4"/>
      <c r="F481" s="12"/>
      <c r="G481" s="240"/>
      <c r="H481" s="206"/>
      <c r="I481" s="206"/>
      <c r="J481" s="206"/>
      <c r="K481" s="206"/>
    </row>
    <row r="482" spans="1:69" x14ac:dyDescent="0.25">
      <c r="A482" s="2"/>
      <c r="B482" s="6" t="str">
        <f>B55</f>
        <v>BILL NO. 2</v>
      </c>
      <c r="C482" s="3"/>
      <c r="D482" s="4"/>
      <c r="E482" s="4"/>
      <c r="F482" s="12"/>
      <c r="G482" s="240"/>
      <c r="H482" s="206"/>
      <c r="I482" s="206"/>
      <c r="J482" s="206"/>
      <c r="K482" s="206"/>
    </row>
    <row r="483" spans="1:69" x14ac:dyDescent="0.25">
      <c r="A483" s="2"/>
      <c r="B483" s="7" t="str">
        <f>B56</f>
        <v>LOW VOLTAGE INSTALLATION</v>
      </c>
      <c r="C483" s="3"/>
      <c r="D483" s="4"/>
      <c r="E483" s="4"/>
      <c r="F483" s="12"/>
      <c r="G483" s="240">
        <f>G383</f>
        <v>0</v>
      </c>
      <c r="H483" s="206"/>
      <c r="I483" s="206"/>
      <c r="J483" s="206"/>
      <c r="K483" s="206"/>
    </row>
    <row r="484" spans="1:69" x14ac:dyDescent="0.25">
      <c r="A484" s="2"/>
      <c r="B484" s="7"/>
      <c r="C484" s="3"/>
      <c r="D484" s="4"/>
      <c r="E484" s="4"/>
      <c r="F484" s="12"/>
      <c r="G484" s="240"/>
      <c r="H484" s="206"/>
      <c r="I484" s="206"/>
      <c r="J484" s="206"/>
      <c r="K484" s="206"/>
    </row>
    <row r="485" spans="1:69" x14ac:dyDescent="0.25">
      <c r="A485" s="2"/>
      <c r="B485" s="6" t="str">
        <f>B386</f>
        <v>BILL NO. 3</v>
      </c>
      <c r="C485" s="3"/>
      <c r="D485" s="4"/>
      <c r="E485" s="4"/>
      <c r="F485" s="12"/>
      <c r="G485" s="240"/>
      <c r="H485" s="206"/>
      <c r="I485" s="206"/>
      <c r="J485" s="206"/>
      <c r="K485" s="206"/>
    </row>
    <row r="486" spans="1:69" x14ac:dyDescent="0.25">
      <c r="A486" s="2"/>
      <c r="B486" s="3" t="str">
        <f>B387</f>
        <v>MEDIUM VOLTAGE INSTALLATION</v>
      </c>
      <c r="C486" s="3"/>
      <c r="D486" s="4"/>
      <c r="E486" s="4"/>
      <c r="F486" s="12"/>
      <c r="G486" s="240">
        <f>G474</f>
        <v>0</v>
      </c>
      <c r="H486" s="206"/>
      <c r="I486" s="206"/>
      <c r="J486" s="206"/>
      <c r="K486" s="206"/>
    </row>
    <row r="487" spans="1:69" x14ac:dyDescent="0.25">
      <c r="A487" s="2"/>
      <c r="B487" s="7"/>
      <c r="C487" s="3"/>
      <c r="D487" s="4"/>
      <c r="E487" s="4"/>
      <c r="F487" s="12"/>
      <c r="G487" s="240"/>
      <c r="H487" s="206"/>
      <c r="I487" s="206"/>
      <c r="J487" s="206"/>
      <c r="K487" s="206"/>
    </row>
    <row r="488" spans="1:69" x14ac:dyDescent="0.25">
      <c r="A488" s="2"/>
      <c r="B488" s="7"/>
      <c r="C488" s="3"/>
      <c r="D488" s="4"/>
      <c r="E488" s="4"/>
      <c r="F488" s="12"/>
      <c r="G488" s="240"/>
      <c r="H488" s="206"/>
      <c r="I488" s="206"/>
      <c r="J488" s="206"/>
      <c r="K488" s="206"/>
    </row>
    <row r="489" spans="1:69" ht="24.75" x14ac:dyDescent="0.25">
      <c r="A489" s="2"/>
      <c r="B489" s="6" t="s">
        <v>87</v>
      </c>
      <c r="C489" s="3"/>
      <c r="D489" s="4"/>
      <c r="E489" s="4"/>
      <c r="F489" s="12"/>
      <c r="G489" s="311"/>
      <c r="H489" s="206"/>
      <c r="I489" s="206"/>
      <c r="J489" s="206"/>
      <c r="K489" s="206"/>
    </row>
    <row r="490" spans="1:69" x14ac:dyDescent="0.25">
      <c r="A490" s="2"/>
      <c r="B490" s="6"/>
      <c r="C490" s="3"/>
      <c r="D490" s="4"/>
      <c r="E490" s="4"/>
      <c r="F490" s="12"/>
      <c r="G490" s="311"/>
      <c r="H490" s="206"/>
      <c r="I490" s="206"/>
      <c r="J490" s="206"/>
      <c r="K490" s="206"/>
    </row>
    <row r="491" spans="1:69" x14ac:dyDescent="0.25">
      <c r="A491" s="2"/>
      <c r="B491" s="6"/>
      <c r="C491" s="3"/>
      <c r="D491" s="4"/>
      <c r="E491" s="4"/>
      <c r="F491" s="12"/>
      <c r="G491" s="311"/>
      <c r="H491" s="206"/>
      <c r="I491" s="206"/>
      <c r="J491" s="206"/>
      <c r="K491" s="206"/>
    </row>
    <row r="492" spans="1:69" s="55" customFormat="1" x14ac:dyDescent="0.2">
      <c r="A492" s="2"/>
      <c r="B492" s="6"/>
      <c r="C492" s="3"/>
      <c r="D492" s="4"/>
      <c r="E492" s="4"/>
      <c r="F492" s="12"/>
      <c r="G492" s="311"/>
      <c r="H492" s="206"/>
      <c r="I492" s="206"/>
      <c r="J492" s="206"/>
      <c r="K492" s="206"/>
      <c r="L492" s="80"/>
      <c r="M492" s="62"/>
      <c r="N492" s="62"/>
      <c r="O492" s="62"/>
      <c r="P492" s="62"/>
      <c r="Q492" s="62"/>
      <c r="R492" s="62"/>
      <c r="S492" s="62"/>
      <c r="T492" s="62"/>
      <c r="U492" s="62"/>
      <c r="V492" s="62"/>
      <c r="W492" s="62"/>
      <c r="X492" s="62"/>
      <c r="Y492" s="62"/>
      <c r="Z492" s="62"/>
      <c r="AA492" s="62"/>
      <c r="AB492" s="62"/>
      <c r="AC492" s="62"/>
      <c r="AD492" s="62"/>
      <c r="AE492" s="62"/>
      <c r="AF492" s="62"/>
      <c r="AG492" s="62"/>
      <c r="AH492" s="62"/>
      <c r="AI492" s="62"/>
      <c r="AJ492" s="62"/>
      <c r="AK492" s="62"/>
      <c r="AL492" s="62"/>
      <c r="AM492" s="62"/>
      <c r="AN492" s="62"/>
      <c r="AO492" s="62"/>
      <c r="AP492" s="62"/>
      <c r="AQ492" s="62"/>
      <c r="AR492" s="62"/>
      <c r="AS492" s="62"/>
      <c r="AT492" s="62"/>
      <c r="AU492" s="62"/>
      <c r="AV492" s="62"/>
      <c r="AW492" s="62"/>
      <c r="AX492" s="62"/>
      <c r="AY492" s="62"/>
      <c r="AZ492" s="62"/>
      <c r="BA492" s="62"/>
      <c r="BB492" s="62"/>
      <c r="BC492" s="62"/>
      <c r="BD492" s="62"/>
      <c r="BE492" s="62"/>
      <c r="BF492" s="62"/>
      <c r="BG492" s="62"/>
      <c r="BH492" s="62"/>
      <c r="BI492" s="62"/>
      <c r="BJ492" s="62"/>
      <c r="BK492" s="62"/>
      <c r="BL492" s="62"/>
      <c r="BM492" s="62"/>
      <c r="BN492" s="62"/>
      <c r="BO492" s="62"/>
      <c r="BP492" s="62"/>
      <c r="BQ492" s="62"/>
    </row>
    <row r="493" spans="1:69" s="55" customFormat="1" ht="15.75" thickBot="1" x14ac:dyDescent="0.25">
      <c r="A493" s="184"/>
      <c r="B493" s="264"/>
      <c r="C493" s="122"/>
      <c r="D493" s="123"/>
      <c r="E493" s="123"/>
      <c r="F493" s="128"/>
      <c r="G493" s="312"/>
      <c r="H493" s="207"/>
      <c r="I493" s="207"/>
      <c r="J493" s="207"/>
      <c r="K493" s="207"/>
      <c r="L493" s="80"/>
      <c r="M493" s="62"/>
      <c r="N493" s="62"/>
      <c r="O493" s="62"/>
      <c r="P493" s="62"/>
      <c r="Q493" s="62"/>
      <c r="R493" s="62"/>
      <c r="S493" s="62"/>
      <c r="T493" s="62"/>
      <c r="U493" s="62"/>
      <c r="V493" s="62"/>
      <c r="W493" s="62"/>
      <c r="X493" s="62"/>
      <c r="Y493" s="62"/>
      <c r="Z493" s="62"/>
      <c r="AA493" s="62"/>
      <c r="AB493" s="62"/>
      <c r="AC493" s="62"/>
      <c r="AD493" s="62"/>
      <c r="AE493" s="62"/>
      <c r="AF493" s="62"/>
      <c r="AG493" s="62"/>
      <c r="AH493" s="62"/>
      <c r="AI493" s="62"/>
      <c r="AJ493" s="62"/>
      <c r="AK493" s="62"/>
      <c r="AL493" s="62"/>
      <c r="AM493" s="62"/>
      <c r="AN493" s="62"/>
      <c r="AO493" s="62"/>
      <c r="AP493" s="62"/>
      <c r="AQ493" s="62"/>
      <c r="AR493" s="62"/>
      <c r="AS493" s="62"/>
      <c r="AT493" s="62"/>
      <c r="AU493" s="62"/>
      <c r="AV493" s="62"/>
      <c r="AW493" s="62"/>
      <c r="AX493" s="62"/>
      <c r="AY493" s="62"/>
      <c r="AZ493" s="62"/>
      <c r="BA493" s="62"/>
      <c r="BB493" s="62"/>
      <c r="BC493" s="62"/>
      <c r="BD493" s="62"/>
      <c r="BE493" s="62"/>
      <c r="BF493" s="62"/>
      <c r="BG493" s="62"/>
      <c r="BH493" s="62"/>
      <c r="BI493" s="62"/>
      <c r="BJ493" s="62"/>
      <c r="BK493" s="62"/>
      <c r="BL493" s="62"/>
      <c r="BM493" s="62"/>
      <c r="BN493" s="62"/>
      <c r="BO493" s="62"/>
      <c r="BP493" s="62"/>
      <c r="BQ493" s="62"/>
    </row>
    <row r="494" spans="1:69" s="55" customFormat="1" x14ac:dyDescent="0.2">
      <c r="A494" s="251"/>
      <c r="B494" s="265"/>
      <c r="C494" s="234"/>
      <c r="D494" s="235"/>
      <c r="E494" s="235"/>
      <c r="F494" s="253"/>
      <c r="G494" s="313"/>
      <c r="H494" s="266"/>
      <c r="I494" s="266"/>
      <c r="J494" s="266"/>
      <c r="K494" s="266"/>
      <c r="L494" s="80"/>
      <c r="M494" s="62"/>
      <c r="N494" s="62"/>
      <c r="O494" s="62"/>
      <c r="P494" s="62"/>
      <c r="Q494" s="62"/>
      <c r="R494" s="62"/>
      <c r="S494" s="62"/>
      <c r="T494" s="62"/>
      <c r="U494" s="62"/>
      <c r="V494" s="62"/>
      <c r="W494" s="62"/>
      <c r="X494" s="62"/>
      <c r="Y494" s="62"/>
      <c r="Z494" s="62"/>
      <c r="AA494" s="62"/>
      <c r="AB494" s="62"/>
      <c r="AC494" s="62"/>
      <c r="AD494" s="62"/>
      <c r="AE494" s="62"/>
      <c r="AF494" s="62"/>
      <c r="AG494" s="62"/>
      <c r="AH494" s="62"/>
      <c r="AI494" s="62"/>
      <c r="AJ494" s="62"/>
      <c r="AK494" s="62"/>
      <c r="AL494" s="62"/>
      <c r="AM494" s="62"/>
      <c r="AN494" s="62"/>
      <c r="AO494" s="62"/>
      <c r="AP494" s="62"/>
      <c r="AQ494" s="62"/>
      <c r="AR494" s="62"/>
      <c r="AS494" s="62"/>
      <c r="AT494" s="62"/>
      <c r="AU494" s="62"/>
      <c r="AV494" s="62"/>
      <c r="AW494" s="62"/>
      <c r="AX494" s="62"/>
      <c r="AY494" s="62"/>
      <c r="AZ494" s="62"/>
      <c r="BA494" s="62"/>
      <c r="BB494" s="62"/>
      <c r="BC494" s="62"/>
      <c r="BD494" s="62"/>
      <c r="BE494" s="62"/>
      <c r="BF494" s="62"/>
      <c r="BG494" s="62"/>
      <c r="BH494" s="62"/>
      <c r="BI494" s="62"/>
      <c r="BJ494" s="62"/>
      <c r="BK494" s="62"/>
      <c r="BL494" s="62"/>
      <c r="BM494" s="62"/>
      <c r="BN494" s="62"/>
      <c r="BO494" s="62"/>
      <c r="BP494" s="62"/>
      <c r="BQ494" s="62"/>
    </row>
    <row r="495" spans="1:69" s="55" customFormat="1" ht="21" customHeight="1" x14ac:dyDescent="0.2">
      <c r="A495" s="2"/>
      <c r="B495" s="23" t="s">
        <v>869</v>
      </c>
      <c r="C495" s="3"/>
      <c r="D495" s="4"/>
      <c r="E495" s="4"/>
      <c r="F495" s="12"/>
      <c r="G495" s="314">
        <f ca="1">SUM(G476:G494)</f>
        <v>0</v>
      </c>
      <c r="H495" s="206"/>
      <c r="I495" s="206"/>
      <c r="J495" s="206"/>
      <c r="K495" s="206"/>
      <c r="L495" s="80"/>
      <c r="M495" s="62"/>
      <c r="N495" s="62"/>
      <c r="O495" s="62"/>
      <c r="P495" s="62"/>
      <c r="Q495" s="62"/>
      <c r="R495" s="62"/>
      <c r="S495" s="62"/>
      <c r="T495" s="62"/>
      <c r="U495" s="62"/>
      <c r="V495" s="62"/>
      <c r="W495" s="62"/>
      <c r="X495" s="62"/>
      <c r="Y495" s="62"/>
      <c r="Z495" s="62"/>
      <c r="AA495" s="62"/>
      <c r="AB495" s="62"/>
      <c r="AC495" s="62"/>
      <c r="AD495" s="62"/>
      <c r="AE495" s="62"/>
      <c r="AF495" s="62"/>
      <c r="AG495" s="62"/>
      <c r="AH495" s="62"/>
      <c r="AI495" s="62"/>
      <c r="AJ495" s="62"/>
      <c r="AK495" s="62"/>
      <c r="AL495" s="62"/>
      <c r="AM495" s="62"/>
      <c r="AN495" s="62"/>
      <c r="AO495" s="62"/>
      <c r="AP495" s="62"/>
      <c r="AQ495" s="62"/>
      <c r="AR495" s="62"/>
      <c r="AS495" s="62"/>
      <c r="AT495" s="62"/>
      <c r="AU495" s="62"/>
      <c r="AV495" s="62"/>
      <c r="AW495" s="62"/>
      <c r="AX495" s="62"/>
      <c r="AY495" s="62"/>
      <c r="AZ495" s="62"/>
      <c r="BA495" s="62"/>
      <c r="BB495" s="62"/>
      <c r="BC495" s="62"/>
      <c r="BD495" s="62"/>
      <c r="BE495" s="62"/>
      <c r="BF495" s="62"/>
      <c r="BG495" s="62"/>
      <c r="BH495" s="62"/>
      <c r="BI495" s="62"/>
      <c r="BJ495" s="62"/>
      <c r="BK495" s="62"/>
      <c r="BL495" s="62"/>
      <c r="BM495" s="62"/>
      <c r="BN495" s="62"/>
      <c r="BO495" s="62"/>
      <c r="BP495" s="62"/>
      <c r="BQ495" s="62"/>
    </row>
    <row r="496" spans="1:69" s="55" customFormat="1" ht="15.75" thickBot="1" x14ac:dyDescent="0.25">
      <c r="A496" s="242"/>
      <c r="B496" s="315"/>
      <c r="C496" s="259"/>
      <c r="D496" s="260"/>
      <c r="E496" s="260"/>
      <c r="F496" s="262"/>
      <c r="G496" s="263"/>
      <c r="H496" s="206"/>
      <c r="I496" s="206"/>
      <c r="J496" s="206"/>
      <c r="K496" s="206"/>
      <c r="L496" s="80"/>
      <c r="M496" s="62"/>
      <c r="N496" s="62"/>
      <c r="O496" s="62"/>
      <c r="P496" s="62"/>
      <c r="Q496" s="62"/>
      <c r="R496" s="62"/>
      <c r="S496" s="62"/>
      <c r="T496" s="62"/>
      <c r="U496" s="62"/>
      <c r="V496" s="62"/>
      <c r="W496" s="62"/>
      <c r="X496" s="62"/>
      <c r="Y496" s="62"/>
      <c r="Z496" s="62"/>
      <c r="AA496" s="62"/>
      <c r="AB496" s="62"/>
      <c r="AC496" s="62"/>
      <c r="AD496" s="62"/>
      <c r="AE496" s="62"/>
      <c r="AF496" s="62"/>
      <c r="AG496" s="62"/>
      <c r="AH496" s="62"/>
      <c r="AI496" s="62"/>
      <c r="AJ496" s="62"/>
      <c r="AK496" s="62"/>
      <c r="AL496" s="62"/>
      <c r="AM496" s="62"/>
      <c r="AN496" s="62"/>
      <c r="AO496" s="62"/>
      <c r="AP496" s="62"/>
      <c r="AQ496" s="62"/>
      <c r="AR496" s="62"/>
      <c r="AS496" s="62"/>
      <c r="AT496" s="62"/>
      <c r="AU496" s="62"/>
      <c r="AV496" s="62"/>
      <c r="AW496" s="62"/>
      <c r="AX496" s="62"/>
      <c r="AY496" s="62"/>
      <c r="AZ496" s="62"/>
      <c r="BA496" s="62"/>
      <c r="BB496" s="62"/>
      <c r="BC496" s="62"/>
      <c r="BD496" s="62"/>
      <c r="BE496" s="62"/>
      <c r="BF496" s="62"/>
      <c r="BG496" s="62"/>
      <c r="BH496" s="62"/>
      <c r="BI496" s="62"/>
      <c r="BJ496" s="62"/>
      <c r="BK496" s="62"/>
      <c r="BL496" s="62"/>
      <c r="BM496" s="62"/>
      <c r="BN496" s="62"/>
      <c r="BO496" s="62"/>
      <c r="BP496" s="62"/>
      <c r="BQ496" s="62"/>
    </row>
  </sheetData>
  <printOptions horizontalCentered="1"/>
  <pageMargins left="0.70866141732283472" right="0.70866141732283472" top="0.74803149606299213" bottom="0.74803149606299213" header="0.31496062992125984" footer="0.31496062992125984"/>
  <pageSetup paperSize="9" scale="55" fitToHeight="0" orientation="portrait" r:id="rId1"/>
  <headerFooter>
    <oddHeader>&amp;C&amp;A</oddHeader>
    <oddFooter>Page &amp;P of &amp;N</oddFooter>
  </headerFooter>
  <rowBreaks count="6" manualBreakCount="6">
    <brk id="53" max="6" man="1"/>
    <brk id="285" max="6" man="1"/>
    <brk id="335" max="6" man="1"/>
    <brk id="384" max="6" man="1"/>
    <brk id="459" max="6" man="1"/>
    <brk id="475"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9676996144E041BE3AC6BF432FE636" ma:contentTypeVersion="16" ma:contentTypeDescription="Create a new document." ma:contentTypeScope="" ma:versionID="835f53777f5658e8c9112a73a858fd72">
  <xsd:schema xmlns:xsd="http://www.w3.org/2001/XMLSchema" xmlns:xs="http://www.w3.org/2001/XMLSchema" xmlns:p="http://schemas.microsoft.com/office/2006/metadata/properties" xmlns:ns2="23ceb720-0b53-49a8-8d67-c2c60bc80733" xmlns:ns3="20b86dc9-9144-40cf-bb85-d8de3c02002a" targetNamespace="http://schemas.microsoft.com/office/2006/metadata/properties" ma:root="true" ma:fieldsID="80c4ab584b098a956918c227db0f587e" ns2:_="" ns3:_="">
    <xsd:import namespace="23ceb720-0b53-49a8-8d67-c2c60bc80733"/>
    <xsd:import namespace="20b86dc9-9144-40cf-bb85-d8de3c02002a"/>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ceb720-0b53-49a8-8d67-c2c60bc8073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9b783217-cc77-4a29-a47a-b0af2bb55299"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b86dc9-9144-40cf-bb85-d8de3c02002a"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79ba594-d250-4252-904e-49a523c58767}" ma:internalName="TaxCatchAll" ma:showField="CatchAllData" ma:web="20b86dc9-9144-40cf-bb85-d8de3c02002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3ceb720-0b53-49a8-8d67-c2c60bc80733">
      <Terms xmlns="http://schemas.microsoft.com/office/infopath/2007/PartnerControls"/>
    </lcf76f155ced4ddcb4097134ff3c332f>
    <TaxCatchAll xmlns="20b86dc9-9144-40cf-bb85-d8de3c02002a" xsi:nil="true"/>
  </documentManagement>
</p:properties>
</file>

<file path=customXml/itemProps1.xml><?xml version="1.0" encoding="utf-8"?>
<ds:datastoreItem xmlns:ds="http://schemas.openxmlformats.org/officeDocument/2006/customXml" ds:itemID="{2C13C356-73D5-47E7-AC50-06352FD87875}">
  <ds:schemaRefs>
    <ds:schemaRef ds:uri="http://schemas.microsoft.com/sharepoint/v3/contenttype/forms"/>
  </ds:schemaRefs>
</ds:datastoreItem>
</file>

<file path=customXml/itemProps2.xml><?xml version="1.0" encoding="utf-8"?>
<ds:datastoreItem xmlns:ds="http://schemas.openxmlformats.org/officeDocument/2006/customXml" ds:itemID="{F9543592-C513-4E99-B806-45D1AF795517}"/>
</file>

<file path=customXml/itemProps3.xml><?xml version="1.0" encoding="utf-8"?>
<ds:datastoreItem xmlns:ds="http://schemas.openxmlformats.org/officeDocument/2006/customXml" ds:itemID="{D35F4AAA-5BD2-4217-BB0D-C527A6FC5EA2}">
  <ds:schemaRefs>
    <ds:schemaRef ds:uri="http://www.w3.org/XML/1998/namespace"/>
    <ds:schemaRef ds:uri="http://purl.org/dc/dcmitype/"/>
    <ds:schemaRef ds:uri="http://schemas.microsoft.com/office/2006/documentManagement/types"/>
    <ds:schemaRef ds:uri="http://purl.org/dc/elements/1.1/"/>
    <ds:schemaRef ds:uri="24016ff2-b9f4-49c5-bdcc-5b203ba66dad"/>
    <ds:schemaRef ds:uri="http://schemas.microsoft.com/office/infopath/2007/PartnerControls"/>
    <ds:schemaRef ds:uri="http://purl.org/dc/terms/"/>
    <ds:schemaRef ds:uri="http://schemas.openxmlformats.org/package/2006/metadata/core-properties"/>
    <ds:schemaRef ds:uri="http://schemas.microsoft.com/office/2006/metadata/properties"/>
    <ds:schemaRef ds:uri="b43d5b71-25d1-49ef-a89e-88314bbf20fe"/>
    <ds:schemaRef ds:uri="65555245-2c52-4310-9b5d-9dd6764b1b6f"/>
    <ds:schemaRef ds:uri="9601a036-7ea0-474d-b3f7-3c3fc1ba9e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Index</vt:lpstr>
      <vt:lpstr>PART C1.2.2 LOW VOLTAGE + UPS</vt:lpstr>
      <vt:lpstr>PART C1.2.2 INFRASTRUCTURE</vt:lpstr>
      <vt:lpstr>'PART C1.2.2 INFRASTRUCTURE'!Print_Area</vt:lpstr>
      <vt:lpstr>'PART C1.2.2 LOW VOLTAGE + UPS'!Print_Area</vt:lpstr>
      <vt:lpstr>'PART C1.2.2 INFRASTRUCTURE'!Print_Titles</vt:lpstr>
      <vt:lpstr>'PART C1.2.2 LOW VOLTAGE + UPS'!Print_Titles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Grant Wilkins</dc:creator>
  <cp:lastModifiedBy>Francois Louw</cp:lastModifiedBy>
  <cp:lastPrinted>2025-03-06T18:49:48Z</cp:lastPrinted>
  <dcterms:created xsi:type="dcterms:W3CDTF">2020-03-27T08:48:26Z</dcterms:created>
  <dcterms:modified xsi:type="dcterms:W3CDTF">2025-03-06T18:50:06Z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0x0101005D9676996144E041BE3AC6BF432FE636</vt:lpwstr>
  </property>
  <property fmtid="{D5CDD505-2E9C-101B-9397-08002B2CF9AE}" pid="3" name="MediaServiceImageTags">
    <vt:lpwstr/>
  </property>
  <property fmtid="{D5CDD505-2E9C-101B-9397-08002B2CF9AE}" pid="4" name="_dlc_DocIdItemGuid">
    <vt:lpwstr>daf1ae20-3dec-4f72-9eaa-d136c46c2735</vt:lpwstr>
  </property>
</Properties>
</file>